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Бюджет для граждан исполнение расходы 2023\"/>
    </mc:Choice>
  </mc:AlternateContent>
  <xr:revisionPtr revIDLastSave="0" documentId="13_ncr:1_{6A8A4BBF-96B3-4212-8A3C-220CCA6A4E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РАСХОДЫ" sheetId="2" r:id="rId1"/>
  </sheets>
  <definedNames>
    <definedName name="_xlnm._FilterDatabase" localSheetId="0" hidden="1">РАСХОДЫ!$A$6:$AD$6</definedName>
    <definedName name="Z_003E8F59_5F13_4935_90FD_6DB9195394DB_.wvu.PrintTitles" localSheetId="0" hidden="1">РАСХОДЫ!#REF!</definedName>
    <definedName name="Z_551D3239_9A12_40C1_B446_8EE00A95DB83_.wvu.PrintTitles" localSheetId="0" hidden="1">РАСХОДЫ!#REF!</definedName>
    <definedName name="Z_D6796523_539D_49C6_87C2_FCE694A34813_.wvu.PrintTitles" localSheetId="0" hidden="1">РАСХОДЫ!#REF!</definedName>
    <definedName name="_xlnm.Print_Titles" localSheetId="0">РАСХОДЫ!#REF!</definedName>
    <definedName name="_xlnm.Print_Area" localSheetId="0">РАСХОДЫ!$A$1:$AD$53</definedName>
  </definedNames>
  <calcPr calcId="191029" iterate="1"/>
</workbook>
</file>

<file path=xl/calcChain.xml><?xml version="1.0" encoding="utf-8"?>
<calcChain xmlns="http://schemas.openxmlformats.org/spreadsheetml/2006/main">
  <c r="AD52" i="2" l="1"/>
  <c r="AD50" i="2"/>
  <c r="AD49" i="2"/>
  <c r="AD48" i="2"/>
  <c r="AD46" i="2"/>
  <c r="AD45" i="2"/>
  <c r="AD44" i="2"/>
  <c r="AD42" i="2"/>
  <c r="AD41" i="2"/>
  <c r="AD39" i="2"/>
  <c r="AD38" i="2"/>
  <c r="AD37" i="2"/>
  <c r="AD36" i="2"/>
  <c r="AD35" i="2"/>
  <c r="AD34" i="2"/>
  <c r="AD32" i="2"/>
  <c r="AD30" i="2"/>
  <c r="AD29" i="2"/>
  <c r="AD28" i="2"/>
  <c r="AD27" i="2"/>
  <c r="AD25" i="2"/>
  <c r="AD24" i="2"/>
  <c r="AD23" i="2"/>
  <c r="AD22" i="2"/>
  <c r="AD20" i="2"/>
  <c r="AD19" i="2"/>
  <c r="AD17" i="2"/>
  <c r="AD9" i="2"/>
  <c r="AD10" i="2"/>
  <c r="AD11" i="2"/>
  <c r="AD12" i="2"/>
  <c r="AD13" i="2"/>
  <c r="AD14" i="2"/>
  <c r="AD15" i="2"/>
  <c r="AD8" i="2"/>
  <c r="E17" i="2"/>
  <c r="AC52" i="2"/>
  <c r="AC50" i="2"/>
  <c r="AC49" i="2"/>
  <c r="AC48" i="2"/>
  <c r="AC46" i="2"/>
  <c r="AC45" i="2"/>
  <c r="AC44" i="2"/>
  <c r="AC42" i="2"/>
  <c r="AC41" i="2"/>
  <c r="AC39" i="2"/>
  <c r="AC38" i="2"/>
  <c r="AC37" i="2"/>
  <c r="AC36" i="2"/>
  <c r="AC35" i="2"/>
  <c r="AC34" i="2"/>
  <c r="AC32" i="2"/>
  <c r="AC30" i="2"/>
  <c r="AC29" i="2"/>
  <c r="AC28" i="2"/>
  <c r="AC27" i="2"/>
  <c r="AC25" i="2"/>
  <c r="AC24" i="2"/>
  <c r="AC23" i="2"/>
  <c r="AC22" i="2"/>
  <c r="AC20" i="2"/>
  <c r="AC19" i="2"/>
  <c r="AC17" i="2"/>
  <c r="AC9" i="2"/>
  <c r="AC10" i="2"/>
  <c r="AC11" i="2"/>
  <c r="AC12" i="2"/>
  <c r="AC13" i="2"/>
  <c r="AC14" i="2"/>
  <c r="AC15" i="2"/>
  <c r="AC8" i="2"/>
  <c r="AB7" i="2"/>
  <c r="AA8" i="2"/>
  <c r="AA7" i="2" s="1"/>
  <c r="AA9" i="2"/>
  <c r="AA10" i="2"/>
  <c r="AA11" i="2"/>
  <c r="AA12" i="2"/>
  <c r="AA13" i="2"/>
  <c r="AA14" i="2"/>
  <c r="AA15" i="2"/>
  <c r="AB16" i="2"/>
  <c r="AA17" i="2"/>
  <c r="AA16" i="2" s="1"/>
  <c r="AB18" i="2"/>
  <c r="AA19" i="2"/>
  <c r="AA18" i="2" s="1"/>
  <c r="AA20" i="2"/>
  <c r="AB21" i="2"/>
  <c r="AA22" i="2"/>
  <c r="AA23" i="2"/>
  <c r="AA24" i="2"/>
  <c r="AA25" i="2"/>
  <c r="AB26" i="2"/>
  <c r="AA27" i="2"/>
  <c r="AA28" i="2"/>
  <c r="AA29" i="2"/>
  <c r="AA30" i="2"/>
  <c r="AB31" i="2"/>
  <c r="AA32" i="2"/>
  <c r="AA31" i="2" s="1"/>
  <c r="AB33" i="2"/>
  <c r="AA34" i="2"/>
  <c r="AA35" i="2"/>
  <c r="AA36" i="2"/>
  <c r="AA37" i="2"/>
  <c r="AA38" i="2"/>
  <c r="AA39" i="2"/>
  <c r="AB40" i="2"/>
  <c r="AA41" i="2"/>
  <c r="AA42" i="2"/>
  <c r="AA40" i="2" s="1"/>
  <c r="AB43" i="2"/>
  <c r="AA44" i="2"/>
  <c r="AA45" i="2"/>
  <c r="AA46" i="2"/>
  <c r="AB47" i="2"/>
  <c r="AA48" i="2"/>
  <c r="AA49" i="2"/>
  <c r="AA50" i="2"/>
  <c r="AB51" i="2"/>
  <c r="AA52" i="2"/>
  <c r="AA51" i="2" s="1"/>
  <c r="Y8" i="2"/>
  <c r="Y52" i="2"/>
  <c r="Y51" i="2" s="1"/>
  <c r="Z51" i="2"/>
  <c r="Y50" i="2"/>
  <c r="Y49" i="2"/>
  <c r="Y48" i="2"/>
  <c r="Z47" i="2"/>
  <c r="Y46" i="2"/>
  <c r="Y45" i="2"/>
  <c r="Y44" i="2"/>
  <c r="Z43" i="2"/>
  <c r="Y42" i="2"/>
  <c r="Y41" i="2"/>
  <c r="Z40" i="2"/>
  <c r="Y39" i="2"/>
  <c r="Y38" i="2"/>
  <c r="Y37" i="2"/>
  <c r="Y36" i="2"/>
  <c r="Y35" i="2"/>
  <c r="Y34" i="2"/>
  <c r="Z33" i="2"/>
  <c r="Y32" i="2"/>
  <c r="Y31" i="2" s="1"/>
  <c r="Z31" i="2"/>
  <c r="Y30" i="2"/>
  <c r="Y29" i="2"/>
  <c r="Y28" i="2"/>
  <c r="Y27" i="2"/>
  <c r="Z26" i="2"/>
  <c r="Y25" i="2"/>
  <c r="Y24" i="2"/>
  <c r="Y23" i="2"/>
  <c r="Y22" i="2"/>
  <c r="Z21" i="2"/>
  <c r="Y20" i="2"/>
  <c r="Y19" i="2"/>
  <c r="Z18" i="2"/>
  <c r="Y17" i="2"/>
  <c r="Y16" i="2" s="1"/>
  <c r="Z16" i="2"/>
  <c r="Y15" i="2"/>
  <c r="Y14" i="2"/>
  <c r="Y13" i="2"/>
  <c r="Y12" i="2"/>
  <c r="Y11" i="2"/>
  <c r="Y10" i="2"/>
  <c r="Y9" i="2"/>
  <c r="Z7" i="2"/>
  <c r="W52" i="2"/>
  <c r="W51" i="2" s="1"/>
  <c r="X51" i="2"/>
  <c r="W50" i="2"/>
  <c r="W49" i="2"/>
  <c r="W48" i="2"/>
  <c r="X47" i="2"/>
  <c r="W46" i="2"/>
  <c r="W45" i="2"/>
  <c r="W44" i="2"/>
  <c r="X43" i="2"/>
  <c r="W42" i="2"/>
  <c r="W41" i="2"/>
  <c r="X40" i="2"/>
  <c r="W39" i="2"/>
  <c r="W38" i="2"/>
  <c r="W37" i="2"/>
  <c r="W36" i="2"/>
  <c r="W35" i="2"/>
  <c r="W34" i="2"/>
  <c r="X33" i="2"/>
  <c r="W32" i="2"/>
  <c r="W31" i="2" s="1"/>
  <c r="X31" i="2"/>
  <c r="W30" i="2"/>
  <c r="W29" i="2"/>
  <c r="W28" i="2"/>
  <c r="W27" i="2"/>
  <c r="X26" i="2"/>
  <c r="W25" i="2"/>
  <c r="W24" i="2"/>
  <c r="W23" i="2"/>
  <c r="W22" i="2"/>
  <c r="X21" i="2"/>
  <c r="W20" i="2"/>
  <c r="W19" i="2"/>
  <c r="W18" i="2" s="1"/>
  <c r="X18" i="2"/>
  <c r="W17" i="2"/>
  <c r="W16" i="2" s="1"/>
  <c r="X16" i="2"/>
  <c r="W15" i="2"/>
  <c r="W14" i="2"/>
  <c r="W13" i="2"/>
  <c r="W12" i="2"/>
  <c r="W11" i="2"/>
  <c r="W10" i="2"/>
  <c r="W9" i="2"/>
  <c r="W8" i="2"/>
  <c r="X7" i="2"/>
  <c r="U52" i="2"/>
  <c r="U51" i="2" s="1"/>
  <c r="V51" i="2"/>
  <c r="U50" i="2"/>
  <c r="U49" i="2"/>
  <c r="U48" i="2"/>
  <c r="V47" i="2"/>
  <c r="U46" i="2"/>
  <c r="U45" i="2"/>
  <c r="U44" i="2"/>
  <c r="V43" i="2"/>
  <c r="U42" i="2"/>
  <c r="U41" i="2"/>
  <c r="V40" i="2"/>
  <c r="U39" i="2"/>
  <c r="U38" i="2"/>
  <c r="U37" i="2"/>
  <c r="U36" i="2"/>
  <c r="U35" i="2"/>
  <c r="U34" i="2"/>
  <c r="V33" i="2"/>
  <c r="U32" i="2"/>
  <c r="U31" i="2" s="1"/>
  <c r="V31" i="2"/>
  <c r="U30" i="2"/>
  <c r="U29" i="2"/>
  <c r="U28" i="2"/>
  <c r="U27" i="2"/>
  <c r="V26" i="2"/>
  <c r="U25" i="2"/>
  <c r="U24" i="2"/>
  <c r="U23" i="2"/>
  <c r="U22" i="2"/>
  <c r="V21" i="2"/>
  <c r="U20" i="2"/>
  <c r="U19" i="2"/>
  <c r="V18" i="2"/>
  <c r="U17" i="2"/>
  <c r="U16" i="2" s="1"/>
  <c r="V16" i="2"/>
  <c r="U15" i="2"/>
  <c r="U14" i="2"/>
  <c r="U13" i="2"/>
  <c r="U12" i="2"/>
  <c r="U11" i="2"/>
  <c r="U10" i="2"/>
  <c r="U9" i="2"/>
  <c r="U8" i="2"/>
  <c r="V7" i="2"/>
  <c r="S49" i="2"/>
  <c r="Q49" i="2"/>
  <c r="O49" i="2"/>
  <c r="M49" i="2"/>
  <c r="AA47" i="2" l="1"/>
  <c r="AA43" i="2"/>
  <c r="AA33" i="2"/>
  <c r="AA53" i="2" s="1"/>
  <c r="AA26" i="2"/>
  <c r="AA21" i="2"/>
  <c r="AB53" i="2"/>
  <c r="Y18" i="2"/>
  <c r="Y47" i="2"/>
  <c r="Y26" i="2"/>
  <c r="Y43" i="2"/>
  <c r="Y40" i="2"/>
  <c r="Y33" i="2"/>
  <c r="Y21" i="2"/>
  <c r="Z53" i="2"/>
  <c r="Y7" i="2"/>
  <c r="W21" i="2"/>
  <c r="W26" i="2"/>
  <c r="W47" i="2"/>
  <c r="W43" i="2"/>
  <c r="W40" i="2"/>
  <c r="W33" i="2"/>
  <c r="X53" i="2"/>
  <c r="W7" i="2"/>
  <c r="U21" i="2"/>
  <c r="U33" i="2"/>
  <c r="V53" i="2"/>
  <c r="U18" i="2"/>
  <c r="U43" i="2"/>
  <c r="U47" i="2"/>
  <c r="U26" i="2"/>
  <c r="U40" i="2"/>
  <c r="U7" i="2"/>
  <c r="G49" i="2"/>
  <c r="E49" i="2"/>
  <c r="S8" i="2"/>
  <c r="Q8" i="2"/>
  <c r="O8" i="2"/>
  <c r="M8" i="2"/>
  <c r="K8" i="2"/>
  <c r="I8" i="2"/>
  <c r="G8" i="2"/>
  <c r="E8" i="2"/>
  <c r="Y53" i="2" l="1"/>
  <c r="W53" i="2"/>
  <c r="U53" i="2"/>
  <c r="S52" i="2"/>
  <c r="S51" i="2" s="1"/>
  <c r="T51" i="2"/>
  <c r="S50" i="2"/>
  <c r="S48" i="2"/>
  <c r="T47" i="2"/>
  <c r="S46" i="2"/>
  <c r="S45" i="2"/>
  <c r="S44" i="2"/>
  <c r="T43" i="2"/>
  <c r="S42" i="2"/>
  <c r="S41" i="2"/>
  <c r="T40" i="2"/>
  <c r="S39" i="2"/>
  <c r="S38" i="2"/>
  <c r="S37" i="2"/>
  <c r="S36" i="2"/>
  <c r="S35" i="2"/>
  <c r="S34" i="2"/>
  <c r="T33" i="2"/>
  <c r="S32" i="2"/>
  <c r="S31" i="2" s="1"/>
  <c r="T31" i="2"/>
  <c r="S30" i="2"/>
  <c r="S29" i="2"/>
  <c r="S28" i="2"/>
  <c r="S27" i="2"/>
  <c r="T26" i="2"/>
  <c r="S25" i="2"/>
  <c r="S24" i="2"/>
  <c r="S23" i="2"/>
  <c r="S22" i="2"/>
  <c r="T21" i="2"/>
  <c r="S20" i="2"/>
  <c r="S19" i="2"/>
  <c r="T18" i="2"/>
  <c r="S17" i="2"/>
  <c r="S16" i="2" s="1"/>
  <c r="T16" i="2"/>
  <c r="S15" i="2"/>
  <c r="S14" i="2"/>
  <c r="S13" i="2"/>
  <c r="S12" i="2"/>
  <c r="S11" i="2"/>
  <c r="S10" i="2"/>
  <c r="S9" i="2"/>
  <c r="T7" i="2"/>
  <c r="Q52" i="2"/>
  <c r="Q51" i="2" s="1"/>
  <c r="R51" i="2"/>
  <c r="Q50" i="2"/>
  <c r="Q48" i="2"/>
  <c r="R47" i="2"/>
  <c r="Q46" i="2"/>
  <c r="Q45" i="2"/>
  <c r="Q44" i="2"/>
  <c r="R43" i="2"/>
  <c r="Q42" i="2"/>
  <c r="Q41" i="2"/>
  <c r="R40" i="2"/>
  <c r="Q39" i="2"/>
  <c r="Q38" i="2"/>
  <c r="Q37" i="2"/>
  <c r="Q36" i="2"/>
  <c r="Q35" i="2"/>
  <c r="Q34" i="2"/>
  <c r="R33" i="2"/>
  <c r="Q32" i="2"/>
  <c r="Q31" i="2" s="1"/>
  <c r="R31" i="2"/>
  <c r="Q30" i="2"/>
  <c r="Q29" i="2"/>
  <c r="Q28" i="2"/>
  <c r="Q27" i="2"/>
  <c r="R26" i="2"/>
  <c r="Q25" i="2"/>
  <c r="Q24" i="2"/>
  <c r="Q23" i="2"/>
  <c r="Q22" i="2"/>
  <c r="R21" i="2"/>
  <c r="Q20" i="2"/>
  <c r="Q19" i="2"/>
  <c r="R18" i="2"/>
  <c r="Q17" i="2"/>
  <c r="Q16" i="2" s="1"/>
  <c r="R16" i="2"/>
  <c r="Q15" i="2"/>
  <c r="Q14" i="2"/>
  <c r="Q13" i="2"/>
  <c r="Q12" i="2"/>
  <c r="Q11" i="2"/>
  <c r="Q10" i="2"/>
  <c r="Q9" i="2"/>
  <c r="R7" i="2"/>
  <c r="O52" i="2"/>
  <c r="O51" i="2" s="1"/>
  <c r="P51" i="2"/>
  <c r="O50" i="2"/>
  <c r="O48" i="2"/>
  <c r="P47" i="2"/>
  <c r="O46" i="2"/>
  <c r="O45" i="2"/>
  <c r="O44" i="2"/>
  <c r="P43" i="2"/>
  <c r="O42" i="2"/>
  <c r="O41" i="2"/>
  <c r="P40" i="2"/>
  <c r="O39" i="2"/>
  <c r="O38" i="2"/>
  <c r="O37" i="2"/>
  <c r="O36" i="2"/>
  <c r="O35" i="2"/>
  <c r="O34" i="2"/>
  <c r="P33" i="2"/>
  <c r="O32" i="2"/>
  <c r="O31" i="2" s="1"/>
  <c r="P31" i="2"/>
  <c r="O30" i="2"/>
  <c r="O29" i="2"/>
  <c r="O28" i="2"/>
  <c r="O27" i="2"/>
  <c r="P26" i="2"/>
  <c r="O25" i="2"/>
  <c r="O24" i="2"/>
  <c r="O23" i="2"/>
  <c r="O22" i="2"/>
  <c r="P21" i="2"/>
  <c r="O20" i="2"/>
  <c r="O19" i="2"/>
  <c r="P18" i="2"/>
  <c r="O17" i="2"/>
  <c r="O16" i="2" s="1"/>
  <c r="P16" i="2"/>
  <c r="O15" i="2"/>
  <c r="O14" i="2"/>
  <c r="O13" i="2"/>
  <c r="O12" i="2"/>
  <c r="O11" i="2"/>
  <c r="O10" i="2"/>
  <c r="O9" i="2"/>
  <c r="P7" i="2"/>
  <c r="M52" i="2"/>
  <c r="M51" i="2" s="1"/>
  <c r="M50" i="2"/>
  <c r="M48" i="2"/>
  <c r="M46" i="2"/>
  <c r="M45" i="2"/>
  <c r="M44" i="2"/>
  <c r="M42" i="2"/>
  <c r="M41" i="2"/>
  <c r="M39" i="2"/>
  <c r="M38" i="2"/>
  <c r="M37" i="2"/>
  <c r="M36" i="2"/>
  <c r="M35" i="2"/>
  <c r="M34" i="2"/>
  <c r="M32" i="2"/>
  <c r="M31" i="2" s="1"/>
  <c r="M30" i="2"/>
  <c r="M29" i="2"/>
  <c r="M28" i="2"/>
  <c r="M27" i="2"/>
  <c r="M25" i="2"/>
  <c r="M24" i="2"/>
  <c r="M23" i="2"/>
  <c r="M22" i="2"/>
  <c r="M20" i="2"/>
  <c r="M19" i="2"/>
  <c r="M17" i="2"/>
  <c r="M16" i="2" s="1"/>
  <c r="M15" i="2"/>
  <c r="M14" i="2"/>
  <c r="M13" i="2"/>
  <c r="M12" i="2"/>
  <c r="M11" i="2"/>
  <c r="M10" i="2"/>
  <c r="M9" i="2"/>
  <c r="N51" i="2"/>
  <c r="N47" i="2"/>
  <c r="N43" i="2"/>
  <c r="N40" i="2"/>
  <c r="N33" i="2"/>
  <c r="N31" i="2"/>
  <c r="N26" i="2"/>
  <c r="N21" i="2"/>
  <c r="N18" i="2"/>
  <c r="N16" i="2"/>
  <c r="N7" i="2"/>
  <c r="F47" i="2"/>
  <c r="O18" i="2" l="1"/>
  <c r="O47" i="2"/>
  <c r="O40" i="2"/>
  <c r="O21" i="2"/>
  <c r="Q21" i="2"/>
  <c r="S18" i="2"/>
  <c r="T53" i="2"/>
  <c r="S47" i="2"/>
  <c r="S43" i="2"/>
  <c r="S40" i="2"/>
  <c r="S33" i="2"/>
  <c r="S26" i="2"/>
  <c r="S21" i="2"/>
  <c r="R53" i="2"/>
  <c r="S7" i="2"/>
  <c r="Q47" i="2"/>
  <c r="O43" i="2"/>
  <c r="Q43" i="2"/>
  <c r="Q40" i="2"/>
  <c r="O33" i="2"/>
  <c r="Q33" i="2"/>
  <c r="O26" i="2"/>
  <c r="Q26" i="2"/>
  <c r="P53" i="2"/>
  <c r="Q18" i="2"/>
  <c r="Q7" i="2"/>
  <c r="O7" i="2"/>
  <c r="M26" i="2"/>
  <c r="M18" i="2"/>
  <c r="M47" i="2"/>
  <c r="M43" i="2"/>
  <c r="M40" i="2"/>
  <c r="M33" i="2"/>
  <c r="M21" i="2"/>
  <c r="N53" i="2"/>
  <c r="M7" i="2"/>
  <c r="K52" i="2"/>
  <c r="K51" i="2" s="1"/>
  <c r="K50" i="2"/>
  <c r="K48" i="2"/>
  <c r="K45" i="2"/>
  <c r="K46" i="2"/>
  <c r="K44" i="2"/>
  <c r="K42" i="2"/>
  <c r="K41" i="2"/>
  <c r="K35" i="2"/>
  <c r="K36" i="2"/>
  <c r="K37" i="2"/>
  <c r="K38" i="2"/>
  <c r="K39" i="2"/>
  <c r="K34" i="2"/>
  <c r="K32" i="2"/>
  <c r="K31" i="2" s="1"/>
  <c r="K28" i="2"/>
  <c r="K29" i="2"/>
  <c r="K30" i="2"/>
  <c r="K27" i="2"/>
  <c r="K23" i="2"/>
  <c r="K24" i="2"/>
  <c r="K25" i="2"/>
  <c r="K22" i="2"/>
  <c r="K20" i="2"/>
  <c r="K19" i="2"/>
  <c r="K17" i="2"/>
  <c r="K16" i="2" s="1"/>
  <c r="K9" i="2"/>
  <c r="K10" i="2"/>
  <c r="K11" i="2"/>
  <c r="K12" i="2"/>
  <c r="K13" i="2"/>
  <c r="K14" i="2"/>
  <c r="K15" i="2"/>
  <c r="I52" i="2"/>
  <c r="I51" i="2" s="1"/>
  <c r="I50" i="2"/>
  <c r="I48" i="2"/>
  <c r="I45" i="2"/>
  <c r="I46" i="2"/>
  <c r="I44" i="2"/>
  <c r="I42" i="2"/>
  <c r="I41" i="2"/>
  <c r="I35" i="2"/>
  <c r="I36" i="2"/>
  <c r="I37" i="2"/>
  <c r="I38" i="2"/>
  <c r="I39" i="2"/>
  <c r="I34" i="2"/>
  <c r="I32" i="2"/>
  <c r="I31" i="2" s="1"/>
  <c r="I28" i="2"/>
  <c r="I29" i="2"/>
  <c r="I30" i="2"/>
  <c r="I27" i="2"/>
  <c r="I23" i="2"/>
  <c r="I24" i="2"/>
  <c r="I25" i="2"/>
  <c r="I22" i="2"/>
  <c r="I20" i="2"/>
  <c r="I19" i="2"/>
  <c r="I17" i="2"/>
  <c r="I16" i="2" s="1"/>
  <c r="I9" i="2"/>
  <c r="I10" i="2"/>
  <c r="I11" i="2"/>
  <c r="I12" i="2"/>
  <c r="I13" i="2"/>
  <c r="I14" i="2"/>
  <c r="I15" i="2"/>
  <c r="G52" i="2"/>
  <c r="G51" i="2" s="1"/>
  <c r="G50" i="2"/>
  <c r="G48" i="2"/>
  <c r="G45" i="2"/>
  <c r="G46" i="2"/>
  <c r="G44" i="2"/>
  <c r="G42" i="2"/>
  <c r="G41" i="2"/>
  <c r="G35" i="2"/>
  <c r="G36" i="2"/>
  <c r="G37" i="2"/>
  <c r="G38" i="2"/>
  <c r="G39" i="2"/>
  <c r="G34" i="2"/>
  <c r="G32" i="2"/>
  <c r="G31" i="2" s="1"/>
  <c r="G28" i="2"/>
  <c r="G29" i="2"/>
  <c r="G30" i="2"/>
  <c r="G27" i="2"/>
  <c r="G23" i="2"/>
  <c r="G24" i="2"/>
  <c r="G25" i="2"/>
  <c r="G22" i="2"/>
  <c r="G20" i="2"/>
  <c r="G19" i="2"/>
  <c r="G17" i="2"/>
  <c r="G9" i="2"/>
  <c r="G10" i="2"/>
  <c r="G11" i="2"/>
  <c r="G12" i="2"/>
  <c r="G13" i="2"/>
  <c r="G14" i="2"/>
  <c r="G15" i="2"/>
  <c r="E52" i="2"/>
  <c r="E50" i="2"/>
  <c r="E48" i="2"/>
  <c r="E45" i="2"/>
  <c r="E46" i="2"/>
  <c r="E44" i="2"/>
  <c r="E42" i="2"/>
  <c r="E41" i="2"/>
  <c r="E35" i="2"/>
  <c r="E36" i="2"/>
  <c r="E37" i="2"/>
  <c r="E38" i="2"/>
  <c r="E39" i="2"/>
  <c r="E34" i="2"/>
  <c r="E32" i="2"/>
  <c r="E28" i="2"/>
  <c r="E29" i="2"/>
  <c r="E30" i="2"/>
  <c r="E27" i="2"/>
  <c r="E23" i="2"/>
  <c r="E24" i="2"/>
  <c r="E25" i="2"/>
  <c r="E22" i="2"/>
  <c r="E20" i="2"/>
  <c r="E19" i="2"/>
  <c r="E14" i="2"/>
  <c r="E10" i="2"/>
  <c r="E9" i="2"/>
  <c r="E11" i="2"/>
  <c r="E12" i="2"/>
  <c r="E13" i="2"/>
  <c r="E15" i="2"/>
  <c r="F31" i="2"/>
  <c r="H31" i="2"/>
  <c r="J31" i="2"/>
  <c r="L31" i="2"/>
  <c r="D31" i="2"/>
  <c r="F33" i="2"/>
  <c r="H33" i="2"/>
  <c r="J33" i="2"/>
  <c r="L33" i="2"/>
  <c r="F40" i="2"/>
  <c r="H40" i="2"/>
  <c r="J40" i="2"/>
  <c r="L40" i="2"/>
  <c r="F43" i="2"/>
  <c r="H43" i="2"/>
  <c r="J43" i="2"/>
  <c r="L43" i="2"/>
  <c r="H47" i="2"/>
  <c r="J47" i="2"/>
  <c r="L47" i="2"/>
  <c r="D47" i="2"/>
  <c r="F51" i="2"/>
  <c r="H51" i="2"/>
  <c r="J51" i="2"/>
  <c r="L51" i="2"/>
  <c r="AD51" i="2"/>
  <c r="D51" i="2"/>
  <c r="D43" i="2"/>
  <c r="D40" i="2"/>
  <c r="D33" i="2"/>
  <c r="F26" i="2"/>
  <c r="H26" i="2"/>
  <c r="J26" i="2"/>
  <c r="L26" i="2"/>
  <c r="D26" i="2"/>
  <c r="F21" i="2"/>
  <c r="H21" i="2"/>
  <c r="J21" i="2"/>
  <c r="L21" i="2"/>
  <c r="D21" i="2"/>
  <c r="F18" i="2"/>
  <c r="H18" i="2"/>
  <c r="J18" i="2"/>
  <c r="L18" i="2"/>
  <c r="D18" i="2"/>
  <c r="E16" i="2"/>
  <c r="F16" i="2"/>
  <c r="H16" i="2"/>
  <c r="J16" i="2"/>
  <c r="L16" i="2"/>
  <c r="D16" i="2"/>
  <c r="F7" i="2"/>
  <c r="H7" i="2"/>
  <c r="J7" i="2"/>
  <c r="L7" i="2"/>
  <c r="D7" i="2"/>
  <c r="E51" i="2" l="1"/>
  <c r="AC51" i="2"/>
  <c r="E31" i="2"/>
  <c r="AC31" i="2"/>
  <c r="G16" i="2"/>
  <c r="AC16" i="2"/>
  <c r="S53" i="2"/>
  <c r="O53" i="2"/>
  <c r="Q53" i="2"/>
  <c r="I40" i="2"/>
  <c r="E18" i="2"/>
  <c r="M53" i="2"/>
  <c r="K47" i="2"/>
  <c r="K18" i="2"/>
  <c r="I21" i="2"/>
  <c r="AD31" i="2"/>
  <c r="F53" i="2"/>
  <c r="D53" i="2"/>
  <c r="K43" i="2"/>
  <c r="I47" i="2"/>
  <c r="K21" i="2"/>
  <c r="K33" i="2"/>
  <c r="E7" i="2"/>
  <c r="I26" i="2"/>
  <c r="AD16" i="2"/>
  <c r="G43" i="2"/>
  <c r="G26" i="2"/>
  <c r="K26" i="2"/>
  <c r="G7" i="2"/>
  <c r="I43" i="2"/>
  <c r="E33" i="2"/>
  <c r="G21" i="2"/>
  <c r="G40" i="2"/>
  <c r="K40" i="2"/>
  <c r="G33" i="2"/>
  <c r="I18" i="2"/>
  <c r="I33" i="2"/>
  <c r="I7" i="2"/>
  <c r="K7" i="2"/>
  <c r="L53" i="2"/>
  <c r="J53" i="2"/>
  <c r="G47" i="2"/>
  <c r="G18" i="2"/>
  <c r="H53" i="2"/>
  <c r="E47" i="2"/>
  <c r="E43" i="2"/>
  <c r="E40" i="2"/>
  <c r="E26" i="2"/>
  <c r="E21" i="2"/>
  <c r="AC40" i="2" l="1"/>
  <c r="AC7" i="2"/>
  <c r="AC18" i="2"/>
  <c r="AC21" i="2"/>
  <c r="AC43" i="2"/>
  <c r="AC47" i="2"/>
  <c r="AC33" i="2"/>
  <c r="AC26" i="2"/>
  <c r="AD40" i="2"/>
  <c r="AD33" i="2"/>
  <c r="AD47" i="2"/>
  <c r="AD21" i="2"/>
  <c r="AD43" i="2"/>
  <c r="I53" i="2"/>
  <c r="AD26" i="2"/>
  <c r="AD7" i="2"/>
  <c r="AD18" i="2"/>
  <c r="G53" i="2"/>
  <c r="K53" i="2"/>
  <c r="E53" i="2"/>
  <c r="AC53" i="2" l="1"/>
  <c r="AD53" i="2"/>
</calcChain>
</file>

<file path=xl/sharedStrings.xml><?xml version="1.0" encoding="utf-8"?>
<sst xmlns="http://schemas.openxmlformats.org/spreadsheetml/2006/main" count="103" uniqueCount="71">
  <si>
    <t>Наименование</t>
  </si>
  <si>
    <t>внесенные изменения</t>
  </si>
  <si>
    <t>Рз</t>
  </si>
  <si>
    <t>Пр</t>
  </si>
  <si>
    <t>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</si>
  <si>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</si>
  <si>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</si>
  <si>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</si>
  <si>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</si>
  <si>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</si>
  <si>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</si>
  <si>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</si>
  <si>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</si>
  <si>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</si>
  <si>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</si>
  <si>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</si>
  <si>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</si>
  <si>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</si>
  <si>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</si>
  <si>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</si>
  <si>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</si>
  <si>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</si>
  <si>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</si>
  <si>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</si>
  <si>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</si>
  <si>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</si>
  <si>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</si>
  <si>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</si>
  <si>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</si>
  <si>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</si>
  <si>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</si>
  <si>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</si>
  <si>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</si>
  <si>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</si>
  <si>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</si>
  <si>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</si>
  <si>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</si>
  <si>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</si>
  <si>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</si>
  <si>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</si>
  <si>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</si>
  <si>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</si>
  <si>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</si>
  <si>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</si>
  <si>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</si>
  <si>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</si>
  <si>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</si>
  <si>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</si>
  <si>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</si>
  <si>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тыс. рублей</t>
  </si>
  <si>
    <t>утвержденные значения</t>
  </si>
  <si>
    <t>Другие вопросы в области национальной безопасности и правоохранительной деятельности</t>
  </si>
  <si>
    <t>Решение Совета депутатов Благодарненского городского округа Ставоропльского края "О внесении изменений в решение Совета депутатов Благодарненского городского округа Ставоропльского края  "О бюджете Благодарненского городского округа Ставропольского края на 2022 год и плановый период 2023 и 2024 годов"</t>
  </si>
  <si>
    <t>Другие вопросы в области физической культуры и спорта</t>
  </si>
  <si>
    <t>Сведения о внесенных изменениях в бюджет  Благодарненского городского округа Ставропольского края по разделам (Рз) и подразделам (ПР) классификации расходов бюджетов за 2023 год</t>
  </si>
  <si>
    <r>
      <t xml:space="preserve">Решение Совета депутатов Благодарненского городского округа Ставоропльского края от 21.12.22 г. 
№ 27 "О бюджете Благодарненского городского округа  Ставропольского края на 2023 год и плановый период 2024 и 2025 годов" </t>
    </r>
    <r>
      <rPr>
        <b/>
        <sz val="11"/>
        <color theme="1"/>
        <rFont val="Times New Roman"/>
        <family val="1"/>
        <charset val="204"/>
      </rPr>
      <t>(первоначальная редакция)</t>
    </r>
  </si>
  <si>
    <t>Спорт высших достижений</t>
  </si>
  <si>
    <r>
      <t xml:space="preserve">от 01.02.2023 г. </t>
    </r>
    <r>
      <rPr>
        <i/>
        <sz val="11"/>
        <rFont val="Times New Roman"/>
        <family val="1"/>
        <charset val="204"/>
      </rPr>
      <t xml:space="preserve">№ </t>
    </r>
    <r>
      <rPr>
        <sz val="11"/>
        <rFont val="Times New Roman"/>
        <family val="1"/>
        <charset val="204"/>
      </rPr>
      <t>39</t>
    </r>
  </si>
  <si>
    <t>от 24.03.2023 г. № 51</t>
  </si>
  <si>
    <t>от 26.04.2023 г. № 69</t>
  </si>
  <si>
    <t>от 22.05.2023 г. № 71</t>
  </si>
  <si>
    <t>от 09.06.2023 г. № 77</t>
  </si>
  <si>
    <t>от 07.07.2023 г. № 79</t>
  </si>
  <si>
    <t>от 22.09.2023 г. № 87</t>
  </si>
  <si>
    <t>от 19.09.2023 г. № 96</t>
  </si>
  <si>
    <t>от 26.09.2023 г. № 117</t>
  </si>
  <si>
    <t>от 27.10.2023 г. № 131</t>
  </si>
  <si>
    <t>от 28.11.2023 г. № 139</t>
  </si>
  <si>
    <t>от 27.12.2023 г.№ 156</t>
  </si>
  <si>
    <r>
      <t xml:space="preserve">Решение Совета депутатов Благодарненского городского округа Ставоропльского края от 21.12.22 г. 
№ 27 "О бюджете Благодарненского городского округа  Ставропольского края на 2023 год и плановый период 2024 и 2025 годов"
</t>
    </r>
    <r>
      <rPr>
        <b/>
        <sz val="11"/>
        <color theme="1"/>
        <rFont val="Times New Roman"/>
        <family val="1"/>
        <charset val="204"/>
      </rPr>
      <t>(с учетом внесенных изменений)</t>
    </r>
  </si>
  <si>
    <r>
      <rPr>
        <b/>
        <sz val="11"/>
        <color theme="1"/>
        <rFont val="Times New Roman"/>
        <family val="1"/>
        <charset val="204"/>
      </rPr>
      <t>Справочно:</t>
    </r>
    <r>
      <rPr>
        <sz val="11"/>
        <color theme="1"/>
        <rFont val="Times New Roman"/>
        <family val="1"/>
        <charset val="204"/>
      </rPr>
      <t xml:space="preserve">
Сумма внесенных изменений в течение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</si>
</sst>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;[Red]\-00;&quot;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9">
    <xf numFmtId="0" fontId="0" fillId="0" borderId="0" xfId="0"/>
    <xf numFmtId="0" fontId="3" fillId="0" borderId="0" xfId="1" applyFont="1"/>
    <xf numFmtId="164" fontId="3" fillId="0" borderId="1" xfId="1" applyNumberFormat="1" applyFont="1" applyBorder="1" applyAlignment="1" applyProtection="1">
      <alignment horizontal="center" vertical="top"/>
      <protection hidden="1"/>
    </xf>
    <xf numFmtId="164" fontId="7" fillId="2" borderId="1" xfId="1" applyNumberFormat="1" applyFont="1" applyFill="1" applyBorder="1" applyAlignment="1" applyProtection="1">
      <alignment horizontal="center" vertical="top"/>
      <protection hidden="1"/>
    </xf>
    <xf numFmtId="49" fontId="7" fillId="2" borderId="1" xfId="1" applyNumberFormat="1" applyFont="1" applyFill="1" applyBorder="1" applyAlignment="1" applyProtection="1">
      <alignment horizontal="justify" vertical="top" wrapText="1"/>
      <protection hidden="1"/>
    </xf>
    <xf numFmtId="0" fontId="3" fillId="0" borderId="0" xfId="1" applyFo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0" xfId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7" fillId="0" borderId="0" xfId="1" applyFont="1"/>
    <xf numFmtId="49" fontId="3" fillId="0" borderId="1" xfId="1" applyNumberFormat="1" applyFont="1" applyBorder="1" applyAlignment="1" applyProtection="1">
      <alignment horizontal="justify" vertical="top" wrapText="1"/>
      <protection hidden="1"/>
    </xf>
    <xf numFmtId="0" fontId="3" fillId="0" borderId="0" xfId="1" applyFont="1" applyAlignment="1">
      <alignment horizontal="center"/>
    </xf>
    <xf numFmtId="4" fontId="6" fillId="2" borderId="1" xfId="1" applyNumberFormat="1" applyFont="1" applyFill="1" applyBorder="1" applyAlignment="1" applyProtection="1">
      <alignment horizontal="right" vertical="center"/>
      <protection hidden="1"/>
    </xf>
    <xf numFmtId="4" fontId="8" fillId="0" borderId="1" xfId="1" applyNumberFormat="1" applyFont="1" applyBorder="1" applyAlignment="1" applyProtection="1">
      <alignment horizontal="right" vertical="center" wrapText="1"/>
      <protection hidden="1"/>
    </xf>
    <xf numFmtId="4" fontId="8" fillId="0" borderId="1" xfId="1" applyNumberFormat="1" applyFont="1" applyBorder="1" applyAlignment="1" applyProtection="1">
      <alignment horizontal="right" vertical="center"/>
      <protection hidden="1"/>
    </xf>
    <xf numFmtId="0" fontId="6" fillId="0" borderId="0" xfId="1" applyFont="1"/>
    <xf numFmtId="0" fontId="6" fillId="3" borderId="1" xfId="1" applyFont="1" applyFill="1" applyBorder="1"/>
    <xf numFmtId="0" fontId="6" fillId="3" borderId="1" xfId="1" applyFont="1" applyFill="1" applyBorder="1" applyAlignment="1" applyProtection="1">
      <alignment vertical="top"/>
      <protection hidden="1"/>
    </xf>
    <xf numFmtId="4" fontId="6" fillId="3" borderId="1" xfId="1" applyNumberFormat="1" applyFont="1" applyFill="1" applyBorder="1" applyAlignment="1" applyProtection="1">
      <alignment horizontal="right" vertical="center"/>
      <protection hidden="1"/>
    </xf>
    <xf numFmtId="4" fontId="3" fillId="0" borderId="0" xfId="1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 wrapText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2" xr:uid="{00000000-0005-0000-0000-000001000000}"/>
    <cellStyle name="Обычный_tmp" xfId="1" xr:uid="{00000000-0005-0000-0000-000002000000}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5"/>
  <sheetViews>
    <sheetView tabSelected="1" zoomScale="80" zoomScaleNormal="80" zoomScaleSheetLayoutView="100" workbookViewId="0">
      <pane xSplit="3" ySplit="6" topLeftCell="D43" activePane="bottomRight" state="frozen"/>
      <selection pane="topRight" activeCell="D1" sqref="D1"/>
      <selection pane="bottomLeft" activeCell="A7" sqref="A7"/>
      <selection pane="bottomRight" activeCell="D58" sqref="D58"/>
    </sheetView>
  </sheetViews>
  <sheetFormatPr defaultColWidth="9.140625" defaultRowHeight="15" x14ac:dyDescent="0.25"/>
  <cols>
    <col min="1" max="1" width="5.42578125" style="1" customWidth="1"/>
    <col min="2" max="2" width="5.140625" style="1" customWidth="1"/>
    <col min="3" max="3" width="47.5703125" style="1" customWidth="1"/>
    <col min="4" max="4" width="35" style="11" customWidth="1"/>
    <col min="5" max="5" width="15.140625" style="11" customWidth="1"/>
    <col min="6" max="6" width="17.28515625" style="11" customWidth="1"/>
    <col min="7" max="7" width="15.140625" style="11" customWidth="1"/>
    <col min="8" max="8" width="17.5703125" style="11" customWidth="1"/>
    <col min="9" max="9" width="13.42578125" style="11" customWidth="1"/>
    <col min="10" max="10" width="16.85546875" style="11" customWidth="1"/>
    <col min="11" max="11" width="14.5703125" style="11" customWidth="1"/>
    <col min="12" max="26" width="16.28515625" style="11" customWidth="1"/>
    <col min="27" max="27" width="15.42578125" style="11" customWidth="1"/>
    <col min="28" max="28" width="16.28515625" style="11" customWidth="1"/>
    <col min="29" max="29" width="27.5703125" style="1" customWidth="1"/>
    <col min="30" max="30" width="18.5703125" style="1" customWidth="1"/>
    <col min="31" max="16384" width="9.140625" style="1"/>
  </cols>
  <sheetData>
    <row r="1" spans="1:30" x14ac:dyDescent="0.25"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30" ht="18.75" x14ac:dyDescent="0.3">
      <c r="C2" s="26" t="s">
        <v>54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0" x14ac:dyDescent="0.25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1"/>
      <c r="AD3" s="7" t="s">
        <v>49</v>
      </c>
    </row>
    <row r="4" spans="1:30" ht="53.25" customHeight="1" x14ac:dyDescent="0.25">
      <c r="A4" s="21" t="s">
        <v>2</v>
      </c>
      <c r="B4" s="21" t="s">
        <v>3</v>
      </c>
      <c r="C4" s="22" t="s">
        <v>0</v>
      </c>
      <c r="D4" s="20" t="s">
        <v>55</v>
      </c>
      <c r="E4" s="24" t="s">
        <v>52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0" t="s">
        <v>69</v>
      </c>
      <c r="AD4" s="20" t="s">
        <v>70</v>
      </c>
    </row>
    <row r="5" spans="1:30" ht="31.5" customHeight="1" x14ac:dyDescent="0.25">
      <c r="A5" s="21"/>
      <c r="B5" s="21"/>
      <c r="C5" s="22"/>
      <c r="D5" s="20"/>
      <c r="E5" s="23" t="s">
        <v>57</v>
      </c>
      <c r="F5" s="23"/>
      <c r="G5" s="23" t="s">
        <v>58</v>
      </c>
      <c r="H5" s="23"/>
      <c r="I5" s="23" t="s">
        <v>59</v>
      </c>
      <c r="J5" s="23"/>
      <c r="K5" s="23" t="s">
        <v>60</v>
      </c>
      <c r="L5" s="23"/>
      <c r="M5" s="23" t="s">
        <v>61</v>
      </c>
      <c r="N5" s="23"/>
      <c r="O5" s="23" t="s">
        <v>62</v>
      </c>
      <c r="P5" s="23"/>
      <c r="Q5" s="23" t="s">
        <v>63</v>
      </c>
      <c r="R5" s="23"/>
      <c r="S5" s="23" t="s">
        <v>64</v>
      </c>
      <c r="T5" s="23"/>
      <c r="U5" s="23" t="s">
        <v>65</v>
      </c>
      <c r="V5" s="23"/>
      <c r="W5" s="23" t="s">
        <v>66</v>
      </c>
      <c r="X5" s="23"/>
      <c r="Y5" s="23" t="s">
        <v>67</v>
      </c>
      <c r="Z5" s="23"/>
      <c r="AA5" s="27" t="s">
        <v>68</v>
      </c>
      <c r="AB5" s="28"/>
      <c r="AC5" s="20"/>
      <c r="AD5" s="20"/>
    </row>
    <row r="6" spans="1:30" ht="135.75" customHeight="1" x14ac:dyDescent="0.25">
      <c r="A6" s="21"/>
      <c r="B6" s="21"/>
      <c r="C6" s="22"/>
      <c r="D6" s="20"/>
      <c r="E6" s="8" t="s">
        <v>1</v>
      </c>
      <c r="F6" s="8" t="s">
        <v>50</v>
      </c>
      <c r="G6" s="8" t="s">
        <v>1</v>
      </c>
      <c r="H6" s="8" t="s">
        <v>50</v>
      </c>
      <c r="I6" s="8" t="s">
        <v>1</v>
      </c>
      <c r="J6" s="8" t="s">
        <v>50</v>
      </c>
      <c r="K6" s="8" t="s">
        <v>1</v>
      </c>
      <c r="L6" s="8" t="s">
        <v>50</v>
      </c>
      <c r="M6" s="8" t="s">
        <v>1</v>
      </c>
      <c r="N6" s="8" t="s">
        <v>50</v>
      </c>
      <c r="O6" s="8" t="s">
        <v>1</v>
      </c>
      <c r="P6" s="8" t="s">
        <v>50</v>
      </c>
      <c r="Q6" s="8" t="s">
        <v>1</v>
      </c>
      <c r="R6" s="8" t="s">
        <v>50</v>
      </c>
      <c r="S6" s="8" t="s">
        <v>1</v>
      </c>
      <c r="T6" s="8" t="s">
        <v>50</v>
      </c>
      <c r="U6" s="8" t="s">
        <v>1</v>
      </c>
      <c r="V6" s="8" t="s">
        <v>50</v>
      </c>
      <c r="W6" s="8" t="s">
        <v>1</v>
      </c>
      <c r="X6" s="8" t="s">
        <v>50</v>
      </c>
      <c r="Y6" s="8" t="s">
        <v>1</v>
      </c>
      <c r="Z6" s="8" t="s">
        <v>50</v>
      </c>
      <c r="AA6" s="8" t="s">
        <v>1</v>
      </c>
      <c r="AB6" s="8" t="s">
        <v>50</v>
      </c>
      <c r="AC6" s="20"/>
      <c r="AD6" s="20"/>
    </row>
    <row r="7" spans="1:30" s="9" customFormat="1" ht="24" customHeight="1" x14ac:dyDescent="0.2">
      <c r="A7" s="3">
        <v>1</v>
      </c>
      <c r="B7" s="3" t="s">
        <v>4</v>
      </c>
      <c r="C7" s="4" t="s">
        <v>5</v>
      </c>
      <c r="D7" s="12">
        <f>SUM(D8:D15)</f>
        <v>231759.02000000002</v>
      </c>
      <c r="E7" s="12">
        <f t="shared" ref="E7:AD7" si="0">SUM(E8:E15)</f>
        <v>37867.659999999989</v>
      </c>
      <c r="F7" s="12">
        <f t="shared" si="0"/>
        <v>269626.68</v>
      </c>
      <c r="G7" s="12">
        <f t="shared" si="0"/>
        <v>834.9900000000307</v>
      </c>
      <c r="H7" s="12">
        <f t="shared" si="0"/>
        <v>270461.67000000004</v>
      </c>
      <c r="I7" s="12">
        <f t="shared" si="0"/>
        <v>0</v>
      </c>
      <c r="J7" s="12">
        <f t="shared" si="0"/>
        <v>270461.67000000004</v>
      </c>
      <c r="K7" s="12">
        <f t="shared" si="0"/>
        <v>0</v>
      </c>
      <c r="L7" s="12">
        <f t="shared" si="0"/>
        <v>270461.67000000004</v>
      </c>
      <c r="M7" s="12">
        <f t="shared" si="0"/>
        <v>0</v>
      </c>
      <c r="N7" s="12">
        <f t="shared" si="0"/>
        <v>270461.67000000004</v>
      </c>
      <c r="O7" s="12">
        <f t="shared" ref="O7:T7" si="1">SUM(O8:O15)</f>
        <v>-90.010000000009313</v>
      </c>
      <c r="P7" s="12">
        <f t="shared" si="1"/>
        <v>270371.66000000003</v>
      </c>
      <c r="Q7" s="12">
        <f t="shared" si="1"/>
        <v>29.149999999987358</v>
      </c>
      <c r="R7" s="12">
        <f t="shared" si="1"/>
        <v>270400.81</v>
      </c>
      <c r="S7" s="12">
        <f t="shared" si="1"/>
        <v>-2.8199999999737884</v>
      </c>
      <c r="T7" s="12">
        <f t="shared" si="1"/>
        <v>270397.99</v>
      </c>
      <c r="U7" s="12">
        <f t="shared" ref="U7:V7" si="2">SUM(U8:U15)</f>
        <v>5.6843418860808015E-14</v>
      </c>
      <c r="V7" s="12">
        <f t="shared" si="2"/>
        <v>270397.99</v>
      </c>
      <c r="W7" s="12">
        <f t="shared" ref="W7:X7" si="3">SUM(W8:W15)</f>
        <v>-2513.9400000000192</v>
      </c>
      <c r="X7" s="12">
        <f t="shared" si="3"/>
        <v>267884.05</v>
      </c>
      <c r="Y7" s="12">
        <f t="shared" ref="Y7:Z7" si="4">SUM(Y8:Y15)</f>
        <v>-285</v>
      </c>
      <c r="Z7" s="12">
        <f t="shared" si="4"/>
        <v>267599.05</v>
      </c>
      <c r="AA7" s="12">
        <f t="shared" si="0"/>
        <v>-6340.739999999998</v>
      </c>
      <c r="AB7" s="12">
        <f t="shared" si="0"/>
        <v>261258.31</v>
      </c>
      <c r="AC7" s="12">
        <f>SUM(AC8:AC15)</f>
        <v>261258.31</v>
      </c>
      <c r="AD7" s="12">
        <f t="shared" si="0"/>
        <v>29499.290000000008</v>
      </c>
    </row>
    <row r="8" spans="1:30" ht="45" x14ac:dyDescent="0.25">
      <c r="A8" s="2">
        <v>1</v>
      </c>
      <c r="B8" s="2">
        <v>2</v>
      </c>
      <c r="C8" s="10" t="s">
        <v>6</v>
      </c>
      <c r="D8" s="13">
        <v>2019.83</v>
      </c>
      <c r="E8" s="14">
        <f>F8-D8</f>
        <v>0</v>
      </c>
      <c r="F8" s="13">
        <v>2019.83</v>
      </c>
      <c r="G8" s="14">
        <f>H8-F8</f>
        <v>0</v>
      </c>
      <c r="H8" s="13">
        <v>2019.83</v>
      </c>
      <c r="I8" s="14">
        <f>J8-H8</f>
        <v>0</v>
      </c>
      <c r="J8" s="13">
        <v>2019.83</v>
      </c>
      <c r="K8" s="14">
        <f>L8-J8</f>
        <v>0</v>
      </c>
      <c r="L8" s="13">
        <v>2019.83</v>
      </c>
      <c r="M8" s="14">
        <f>N8-L8</f>
        <v>0</v>
      </c>
      <c r="N8" s="13">
        <v>2019.83</v>
      </c>
      <c r="O8" s="14">
        <f>P8-N8</f>
        <v>0</v>
      </c>
      <c r="P8" s="13">
        <v>2019.83</v>
      </c>
      <c r="Q8" s="14">
        <f>R8-P8</f>
        <v>71.470000000000255</v>
      </c>
      <c r="R8" s="13">
        <v>2091.3000000000002</v>
      </c>
      <c r="S8" s="14">
        <f>T8-R8</f>
        <v>19.779999999999745</v>
      </c>
      <c r="T8" s="13">
        <v>2111.08</v>
      </c>
      <c r="U8" s="14">
        <f>V8-T8</f>
        <v>0</v>
      </c>
      <c r="V8" s="13">
        <v>2111.08</v>
      </c>
      <c r="W8" s="14">
        <f>X8-V8</f>
        <v>59.110000000000127</v>
      </c>
      <c r="X8" s="13">
        <v>2170.19</v>
      </c>
      <c r="Y8" s="14">
        <f>Z8-X8</f>
        <v>347.5</v>
      </c>
      <c r="Z8" s="13">
        <v>2517.69</v>
      </c>
      <c r="AA8" s="13">
        <f>AB8-Z8</f>
        <v>0</v>
      </c>
      <c r="AB8" s="13">
        <v>2517.69</v>
      </c>
      <c r="AC8" s="13">
        <f>D8+E8+G8+I8+K8+M8+O8+Q8+S8+AA8+U8+W8+Y8</f>
        <v>2517.69</v>
      </c>
      <c r="AD8" s="14">
        <f>E8+G8+I8+K8+AA8+M8+O8+Q8+S8+U8+W8+Y8</f>
        <v>497.86000000000013</v>
      </c>
    </row>
    <row r="9" spans="1:30" ht="60" x14ac:dyDescent="0.25">
      <c r="A9" s="2">
        <v>1</v>
      </c>
      <c r="B9" s="2">
        <v>3</v>
      </c>
      <c r="C9" s="10" t="s">
        <v>7</v>
      </c>
      <c r="D9" s="13">
        <v>3653.23</v>
      </c>
      <c r="E9" s="14">
        <f t="shared" ref="E9:E17" si="5">F9-D9</f>
        <v>0</v>
      </c>
      <c r="F9" s="13">
        <v>3653.23</v>
      </c>
      <c r="G9" s="14">
        <f t="shared" ref="G9:G15" si="6">H9-F9</f>
        <v>0</v>
      </c>
      <c r="H9" s="13">
        <v>3653.23</v>
      </c>
      <c r="I9" s="14">
        <f t="shared" ref="I9:I15" si="7">J9-H9</f>
        <v>0</v>
      </c>
      <c r="J9" s="13">
        <v>3653.23</v>
      </c>
      <c r="K9" s="14">
        <f t="shared" ref="K9:M15" si="8">L9-J9</f>
        <v>0</v>
      </c>
      <c r="L9" s="13">
        <v>3653.23</v>
      </c>
      <c r="M9" s="14">
        <f t="shared" si="8"/>
        <v>0</v>
      </c>
      <c r="N9" s="13">
        <v>3653.23</v>
      </c>
      <c r="O9" s="14">
        <f t="shared" ref="O9:O15" si="9">P9-N9</f>
        <v>0</v>
      </c>
      <c r="P9" s="13">
        <v>3653.23</v>
      </c>
      <c r="Q9" s="14">
        <f t="shared" ref="Q9:Q15" si="10">R9-P9</f>
        <v>0</v>
      </c>
      <c r="R9" s="13">
        <v>3653.23</v>
      </c>
      <c r="S9" s="14">
        <f t="shared" ref="S9:S15" si="11">T9-R9</f>
        <v>32.360000000000127</v>
      </c>
      <c r="T9" s="13">
        <v>3685.59</v>
      </c>
      <c r="U9" s="14">
        <f t="shared" ref="U9:U15" si="12">V9-T9</f>
        <v>0</v>
      </c>
      <c r="V9" s="13">
        <v>3685.59</v>
      </c>
      <c r="W9" s="14">
        <f t="shared" ref="W9:W15" si="13">X9-V9</f>
        <v>9.9999999997635314E-3</v>
      </c>
      <c r="X9" s="13">
        <v>3685.6</v>
      </c>
      <c r="Y9" s="14">
        <f t="shared" ref="Y9:Y15" si="14">Z9-X9</f>
        <v>0</v>
      </c>
      <c r="Z9" s="13">
        <v>3685.6</v>
      </c>
      <c r="AA9" s="13">
        <f t="shared" ref="AA9:AA52" si="15">AB9-Z9</f>
        <v>59.660000000000309</v>
      </c>
      <c r="AB9" s="13">
        <v>3745.26</v>
      </c>
      <c r="AC9" s="13">
        <f t="shared" ref="AC9:AC52" si="16">D9+E9+G9+I9+K9+M9+O9+Q9+S9+AA9+U9+W9+Y9</f>
        <v>3745.26</v>
      </c>
      <c r="AD9" s="14">
        <f t="shared" ref="AD9:AD52" si="17">E9+G9+I9+K9+AA9+M9+O9+Q9+S9+U9+W9+Y9</f>
        <v>92.0300000000002</v>
      </c>
    </row>
    <row r="10" spans="1:30" ht="60" x14ac:dyDescent="0.25">
      <c r="A10" s="2">
        <v>1</v>
      </c>
      <c r="B10" s="2">
        <v>4</v>
      </c>
      <c r="C10" s="10" t="s">
        <v>8</v>
      </c>
      <c r="D10" s="13">
        <v>96867.39</v>
      </c>
      <c r="E10" s="14">
        <f>F10-D10</f>
        <v>0</v>
      </c>
      <c r="F10" s="13">
        <v>96867.39</v>
      </c>
      <c r="G10" s="14">
        <f t="shared" si="6"/>
        <v>-6725.1499999999942</v>
      </c>
      <c r="H10" s="13">
        <v>90142.24</v>
      </c>
      <c r="I10" s="14">
        <f t="shared" si="7"/>
        <v>0</v>
      </c>
      <c r="J10" s="13">
        <v>90142.24</v>
      </c>
      <c r="K10" s="14">
        <f t="shared" si="8"/>
        <v>0</v>
      </c>
      <c r="L10" s="13">
        <v>90142.24</v>
      </c>
      <c r="M10" s="14">
        <f t="shared" si="8"/>
        <v>0</v>
      </c>
      <c r="N10" s="13">
        <v>90142.24</v>
      </c>
      <c r="O10" s="14">
        <f t="shared" si="9"/>
        <v>-425.10000000000582</v>
      </c>
      <c r="P10" s="13">
        <v>89717.14</v>
      </c>
      <c r="Q10" s="14">
        <f t="shared" si="10"/>
        <v>-32.559999999997672</v>
      </c>
      <c r="R10" s="13">
        <v>89684.58</v>
      </c>
      <c r="S10" s="14">
        <f t="shared" si="11"/>
        <v>295.74000000000524</v>
      </c>
      <c r="T10" s="13">
        <v>89980.32</v>
      </c>
      <c r="U10" s="14">
        <f t="shared" si="12"/>
        <v>0</v>
      </c>
      <c r="V10" s="13">
        <v>89980.32</v>
      </c>
      <c r="W10" s="14">
        <f t="shared" si="13"/>
        <v>377.08999999999651</v>
      </c>
      <c r="X10" s="13">
        <v>90357.41</v>
      </c>
      <c r="Y10" s="14">
        <f t="shared" si="14"/>
        <v>-712.5</v>
      </c>
      <c r="Z10" s="13">
        <v>89644.91</v>
      </c>
      <c r="AA10" s="13">
        <f t="shared" si="15"/>
        <v>-3139.8899999999994</v>
      </c>
      <c r="AB10" s="13">
        <v>86505.02</v>
      </c>
      <c r="AC10" s="13">
        <f t="shared" si="16"/>
        <v>86505.02</v>
      </c>
      <c r="AD10" s="14">
        <f t="shared" si="17"/>
        <v>-10362.369999999995</v>
      </c>
    </row>
    <row r="11" spans="1:30" ht="18.75" x14ac:dyDescent="0.25">
      <c r="A11" s="2">
        <v>1</v>
      </c>
      <c r="B11" s="2">
        <v>5</v>
      </c>
      <c r="C11" s="10" t="s">
        <v>9</v>
      </c>
      <c r="D11" s="13">
        <v>3.91</v>
      </c>
      <c r="E11" s="14">
        <f t="shared" si="5"/>
        <v>0</v>
      </c>
      <c r="F11" s="13">
        <v>3.91</v>
      </c>
      <c r="G11" s="14">
        <f t="shared" si="6"/>
        <v>0</v>
      </c>
      <c r="H11" s="13">
        <v>3.91</v>
      </c>
      <c r="I11" s="14">
        <f t="shared" si="7"/>
        <v>0</v>
      </c>
      <c r="J11" s="13">
        <v>3.91</v>
      </c>
      <c r="K11" s="14">
        <f t="shared" si="8"/>
        <v>0</v>
      </c>
      <c r="L11" s="13">
        <v>3.91</v>
      </c>
      <c r="M11" s="14">
        <f t="shared" si="8"/>
        <v>0</v>
      </c>
      <c r="N11" s="13">
        <v>3.91</v>
      </c>
      <c r="O11" s="14">
        <f t="shared" si="9"/>
        <v>0</v>
      </c>
      <c r="P11" s="13">
        <v>3.91</v>
      </c>
      <c r="Q11" s="14">
        <f t="shared" si="10"/>
        <v>0</v>
      </c>
      <c r="R11" s="13">
        <v>3.91</v>
      </c>
      <c r="S11" s="14">
        <f t="shared" si="11"/>
        <v>0</v>
      </c>
      <c r="T11" s="13">
        <v>3.91</v>
      </c>
      <c r="U11" s="14">
        <f t="shared" si="12"/>
        <v>0</v>
      </c>
      <c r="V11" s="13">
        <v>3.91</v>
      </c>
      <c r="W11" s="14">
        <f t="shared" si="13"/>
        <v>0</v>
      </c>
      <c r="X11" s="13">
        <v>3.91</v>
      </c>
      <c r="Y11" s="14">
        <f t="shared" si="14"/>
        <v>0</v>
      </c>
      <c r="Z11" s="13">
        <v>3.91</v>
      </c>
      <c r="AA11" s="13">
        <f t="shared" si="15"/>
        <v>0</v>
      </c>
      <c r="AB11" s="13">
        <v>3.91</v>
      </c>
      <c r="AC11" s="13">
        <f t="shared" si="16"/>
        <v>3.91</v>
      </c>
      <c r="AD11" s="14">
        <f t="shared" si="17"/>
        <v>0</v>
      </c>
    </row>
    <row r="12" spans="1:30" ht="45" x14ac:dyDescent="0.25">
      <c r="A12" s="2">
        <v>1</v>
      </c>
      <c r="B12" s="2">
        <v>6</v>
      </c>
      <c r="C12" s="10" t="s">
        <v>10</v>
      </c>
      <c r="D12" s="13">
        <v>19632.55</v>
      </c>
      <c r="E12" s="14">
        <f t="shared" si="5"/>
        <v>0</v>
      </c>
      <c r="F12" s="13">
        <v>19632.55</v>
      </c>
      <c r="G12" s="14">
        <f t="shared" si="6"/>
        <v>0</v>
      </c>
      <c r="H12" s="13">
        <v>19632.55</v>
      </c>
      <c r="I12" s="14">
        <f t="shared" si="7"/>
        <v>0</v>
      </c>
      <c r="J12" s="13">
        <v>19632.55</v>
      </c>
      <c r="K12" s="14">
        <f t="shared" si="8"/>
        <v>0</v>
      </c>
      <c r="L12" s="13">
        <v>19632.55</v>
      </c>
      <c r="M12" s="14">
        <f t="shared" si="8"/>
        <v>0</v>
      </c>
      <c r="N12" s="13">
        <v>19632.55</v>
      </c>
      <c r="O12" s="14">
        <f t="shared" si="9"/>
        <v>0</v>
      </c>
      <c r="P12" s="13">
        <v>19632.55</v>
      </c>
      <c r="Q12" s="14">
        <f t="shared" si="10"/>
        <v>0</v>
      </c>
      <c r="R12" s="13">
        <v>19632.55</v>
      </c>
      <c r="S12" s="14">
        <f t="shared" si="11"/>
        <v>176.84000000000015</v>
      </c>
      <c r="T12" s="13">
        <v>19809.39</v>
      </c>
      <c r="U12" s="14">
        <f t="shared" si="12"/>
        <v>0</v>
      </c>
      <c r="V12" s="13">
        <v>19809.39</v>
      </c>
      <c r="W12" s="14">
        <f t="shared" si="13"/>
        <v>191.58000000000175</v>
      </c>
      <c r="X12" s="13">
        <v>20000.97</v>
      </c>
      <c r="Y12" s="14">
        <f t="shared" si="14"/>
        <v>0</v>
      </c>
      <c r="Z12" s="13">
        <v>20000.97</v>
      </c>
      <c r="AA12" s="13">
        <f t="shared" si="15"/>
        <v>-33.700000000000728</v>
      </c>
      <c r="AB12" s="13">
        <v>19967.27</v>
      </c>
      <c r="AC12" s="13">
        <f t="shared" si="16"/>
        <v>19967.27</v>
      </c>
      <c r="AD12" s="14">
        <f t="shared" si="17"/>
        <v>334.72000000000116</v>
      </c>
    </row>
    <row r="13" spans="1:30" ht="30" x14ac:dyDescent="0.25">
      <c r="A13" s="2">
        <v>1</v>
      </c>
      <c r="B13" s="2">
        <v>7</v>
      </c>
      <c r="C13" s="10" t="s">
        <v>11</v>
      </c>
      <c r="D13" s="13">
        <v>0</v>
      </c>
      <c r="E13" s="14">
        <f t="shared" si="5"/>
        <v>0</v>
      </c>
      <c r="F13" s="13">
        <v>0</v>
      </c>
      <c r="G13" s="14">
        <f t="shared" si="6"/>
        <v>0</v>
      </c>
      <c r="H13" s="13">
        <v>0</v>
      </c>
      <c r="I13" s="14">
        <f t="shared" si="7"/>
        <v>0</v>
      </c>
      <c r="J13" s="13">
        <v>0</v>
      </c>
      <c r="K13" s="14">
        <f t="shared" si="8"/>
        <v>0</v>
      </c>
      <c r="L13" s="13">
        <v>0</v>
      </c>
      <c r="M13" s="14">
        <f t="shared" si="8"/>
        <v>0</v>
      </c>
      <c r="N13" s="13">
        <v>0</v>
      </c>
      <c r="O13" s="14">
        <f t="shared" si="9"/>
        <v>0</v>
      </c>
      <c r="P13" s="13">
        <v>0</v>
      </c>
      <c r="Q13" s="14">
        <f t="shared" si="10"/>
        <v>0</v>
      </c>
      <c r="R13" s="13">
        <v>0</v>
      </c>
      <c r="S13" s="14">
        <f t="shared" si="11"/>
        <v>0</v>
      </c>
      <c r="T13" s="13">
        <v>0</v>
      </c>
      <c r="U13" s="14">
        <f t="shared" si="12"/>
        <v>270.38</v>
      </c>
      <c r="V13" s="13">
        <v>270.38</v>
      </c>
      <c r="W13" s="14">
        <f t="shared" si="13"/>
        <v>0</v>
      </c>
      <c r="X13" s="13">
        <v>270.38</v>
      </c>
      <c r="Y13" s="14">
        <f t="shared" si="14"/>
        <v>0</v>
      </c>
      <c r="Z13" s="13">
        <v>270.38</v>
      </c>
      <c r="AA13" s="13">
        <f t="shared" si="15"/>
        <v>0</v>
      </c>
      <c r="AB13" s="13">
        <v>270.38</v>
      </c>
      <c r="AC13" s="13">
        <f t="shared" si="16"/>
        <v>270.38</v>
      </c>
      <c r="AD13" s="14">
        <f t="shared" si="17"/>
        <v>270.38</v>
      </c>
    </row>
    <row r="14" spans="1:30" ht="18.75" x14ac:dyDescent="0.25">
      <c r="A14" s="2">
        <v>1</v>
      </c>
      <c r="B14" s="2">
        <v>11</v>
      </c>
      <c r="C14" s="10" t="s">
        <v>12</v>
      </c>
      <c r="D14" s="13">
        <v>2590.63</v>
      </c>
      <c r="E14" s="14">
        <f>F14-D14</f>
        <v>-752.94</v>
      </c>
      <c r="F14" s="13">
        <v>1837.69</v>
      </c>
      <c r="G14" s="14">
        <f t="shared" si="6"/>
        <v>-754.98</v>
      </c>
      <c r="H14" s="13">
        <v>1082.71</v>
      </c>
      <c r="I14" s="14">
        <f t="shared" si="7"/>
        <v>0</v>
      </c>
      <c r="J14" s="13">
        <v>1082.71</v>
      </c>
      <c r="K14" s="14">
        <f t="shared" si="8"/>
        <v>0</v>
      </c>
      <c r="L14" s="13">
        <v>1082.71</v>
      </c>
      <c r="M14" s="14">
        <f t="shared" si="8"/>
        <v>0</v>
      </c>
      <c r="N14" s="13">
        <v>1082.71</v>
      </c>
      <c r="O14" s="14">
        <f t="shared" si="9"/>
        <v>-477</v>
      </c>
      <c r="P14" s="13">
        <v>605.71</v>
      </c>
      <c r="Q14" s="14">
        <f t="shared" si="10"/>
        <v>-83.650000000000091</v>
      </c>
      <c r="R14" s="13">
        <v>522.05999999999995</v>
      </c>
      <c r="S14" s="14">
        <f t="shared" si="11"/>
        <v>0</v>
      </c>
      <c r="T14" s="13">
        <v>522.05999999999995</v>
      </c>
      <c r="U14" s="14">
        <f t="shared" si="12"/>
        <v>-270.37999999999994</v>
      </c>
      <c r="V14" s="13">
        <v>251.68</v>
      </c>
      <c r="W14" s="14">
        <f t="shared" si="13"/>
        <v>-251.68</v>
      </c>
      <c r="X14" s="13">
        <v>0</v>
      </c>
      <c r="Y14" s="14">
        <f t="shared" si="14"/>
        <v>0</v>
      </c>
      <c r="Z14" s="13">
        <v>0</v>
      </c>
      <c r="AA14" s="13">
        <f t="shared" si="15"/>
        <v>0</v>
      </c>
      <c r="AB14" s="13">
        <v>0</v>
      </c>
      <c r="AC14" s="13">
        <f t="shared" si="16"/>
        <v>0</v>
      </c>
      <c r="AD14" s="14">
        <f t="shared" si="17"/>
        <v>-2590.63</v>
      </c>
    </row>
    <row r="15" spans="1:30" ht="18.75" x14ac:dyDescent="0.25">
      <c r="A15" s="2">
        <v>1</v>
      </c>
      <c r="B15" s="2">
        <v>13</v>
      </c>
      <c r="C15" s="10" t="s">
        <v>13</v>
      </c>
      <c r="D15" s="13">
        <v>106991.48</v>
      </c>
      <c r="E15" s="14">
        <f t="shared" si="5"/>
        <v>38620.599999999991</v>
      </c>
      <c r="F15" s="13">
        <v>145612.07999999999</v>
      </c>
      <c r="G15" s="14">
        <f t="shared" si="6"/>
        <v>8315.1200000000244</v>
      </c>
      <c r="H15" s="13">
        <v>153927.20000000001</v>
      </c>
      <c r="I15" s="14">
        <f t="shared" si="7"/>
        <v>0</v>
      </c>
      <c r="J15" s="13">
        <v>153927.20000000001</v>
      </c>
      <c r="K15" s="14">
        <f t="shared" si="8"/>
        <v>0</v>
      </c>
      <c r="L15" s="13">
        <v>153927.20000000001</v>
      </c>
      <c r="M15" s="14">
        <f t="shared" si="8"/>
        <v>0</v>
      </c>
      <c r="N15" s="13">
        <v>153927.20000000001</v>
      </c>
      <c r="O15" s="14">
        <f t="shared" si="9"/>
        <v>812.08999999999651</v>
      </c>
      <c r="P15" s="13">
        <v>154739.29</v>
      </c>
      <c r="Q15" s="14">
        <f t="shared" si="10"/>
        <v>73.889999999984866</v>
      </c>
      <c r="R15" s="13">
        <v>154813.18</v>
      </c>
      <c r="S15" s="14">
        <f t="shared" si="11"/>
        <v>-527.53999999997905</v>
      </c>
      <c r="T15" s="13">
        <v>154285.64000000001</v>
      </c>
      <c r="U15" s="14">
        <f t="shared" si="12"/>
        <v>0</v>
      </c>
      <c r="V15" s="13">
        <v>154285.64000000001</v>
      </c>
      <c r="W15" s="14">
        <f t="shared" si="13"/>
        <v>-2890.0500000000175</v>
      </c>
      <c r="X15" s="13">
        <v>151395.59</v>
      </c>
      <c r="Y15" s="14">
        <f t="shared" si="14"/>
        <v>80</v>
      </c>
      <c r="Z15" s="13">
        <v>151475.59</v>
      </c>
      <c r="AA15" s="13">
        <f t="shared" si="15"/>
        <v>-3226.8099999999977</v>
      </c>
      <c r="AB15" s="13">
        <v>148248.78</v>
      </c>
      <c r="AC15" s="13">
        <f t="shared" si="16"/>
        <v>148248.78</v>
      </c>
      <c r="AD15" s="14">
        <f t="shared" si="17"/>
        <v>41257.300000000003</v>
      </c>
    </row>
    <row r="16" spans="1:30" s="9" customFormat="1" ht="18.75" x14ac:dyDescent="0.2">
      <c r="A16" s="3">
        <v>2</v>
      </c>
      <c r="B16" s="3" t="s">
        <v>4</v>
      </c>
      <c r="C16" s="4" t="s">
        <v>14</v>
      </c>
      <c r="D16" s="12">
        <f>SUM(D17)</f>
        <v>0</v>
      </c>
      <c r="E16" s="12">
        <f t="shared" ref="E16:AD16" si="18">SUM(E17)</f>
        <v>752.94</v>
      </c>
      <c r="F16" s="12">
        <f t="shared" si="18"/>
        <v>752.94</v>
      </c>
      <c r="G16" s="12">
        <f t="shared" si="18"/>
        <v>754.98</v>
      </c>
      <c r="H16" s="12">
        <f t="shared" si="18"/>
        <v>1507.92</v>
      </c>
      <c r="I16" s="12">
        <f t="shared" si="18"/>
        <v>0</v>
      </c>
      <c r="J16" s="12">
        <f t="shared" si="18"/>
        <v>1507.92</v>
      </c>
      <c r="K16" s="12">
        <f t="shared" si="18"/>
        <v>0</v>
      </c>
      <c r="L16" s="12">
        <f t="shared" si="18"/>
        <v>1507.92</v>
      </c>
      <c r="M16" s="12">
        <f t="shared" si="18"/>
        <v>0</v>
      </c>
      <c r="N16" s="12">
        <f t="shared" si="18"/>
        <v>1507.92</v>
      </c>
      <c r="O16" s="12">
        <f t="shared" si="18"/>
        <v>0</v>
      </c>
      <c r="P16" s="12">
        <f t="shared" si="18"/>
        <v>1507.92</v>
      </c>
      <c r="Q16" s="12">
        <f t="shared" si="18"/>
        <v>0</v>
      </c>
      <c r="R16" s="12">
        <f t="shared" si="18"/>
        <v>1507.92</v>
      </c>
      <c r="S16" s="12">
        <f t="shared" si="18"/>
        <v>0</v>
      </c>
      <c r="T16" s="12">
        <f t="shared" si="18"/>
        <v>1507.92</v>
      </c>
      <c r="U16" s="12">
        <f t="shared" si="18"/>
        <v>0</v>
      </c>
      <c r="V16" s="12">
        <f t="shared" si="18"/>
        <v>1507.92</v>
      </c>
      <c r="W16" s="12">
        <f t="shared" si="18"/>
        <v>0</v>
      </c>
      <c r="X16" s="12">
        <f t="shared" si="18"/>
        <v>1507.92</v>
      </c>
      <c r="Y16" s="12">
        <f t="shared" si="18"/>
        <v>0</v>
      </c>
      <c r="Z16" s="12">
        <f t="shared" si="18"/>
        <v>1507.92</v>
      </c>
      <c r="AA16" s="12">
        <f t="shared" si="18"/>
        <v>0</v>
      </c>
      <c r="AB16" s="12">
        <f t="shared" si="18"/>
        <v>1507.92</v>
      </c>
      <c r="AC16" s="12">
        <f t="shared" si="18"/>
        <v>1507.92</v>
      </c>
      <c r="AD16" s="12">
        <f t="shared" si="18"/>
        <v>1507.92</v>
      </c>
    </row>
    <row r="17" spans="1:30" ht="18.75" x14ac:dyDescent="0.25">
      <c r="A17" s="2">
        <v>2</v>
      </c>
      <c r="B17" s="2">
        <v>3</v>
      </c>
      <c r="C17" s="10" t="s">
        <v>15</v>
      </c>
      <c r="D17" s="13">
        <v>0</v>
      </c>
      <c r="E17" s="14">
        <f t="shared" si="5"/>
        <v>752.94</v>
      </c>
      <c r="F17" s="13">
        <v>752.94</v>
      </c>
      <c r="G17" s="14">
        <f>H17-F17</f>
        <v>754.98</v>
      </c>
      <c r="H17" s="13">
        <v>1507.92</v>
      </c>
      <c r="I17" s="14">
        <f>J17-H17</f>
        <v>0</v>
      </c>
      <c r="J17" s="13">
        <v>1507.92</v>
      </c>
      <c r="K17" s="14">
        <f>L17-J17</f>
        <v>0</v>
      </c>
      <c r="L17" s="13">
        <v>1507.92</v>
      </c>
      <c r="M17" s="14">
        <f>N17-L17</f>
        <v>0</v>
      </c>
      <c r="N17" s="13">
        <v>1507.92</v>
      </c>
      <c r="O17" s="14">
        <f>P17-N17</f>
        <v>0</v>
      </c>
      <c r="P17" s="13">
        <v>1507.92</v>
      </c>
      <c r="Q17" s="14">
        <f>R17-P17</f>
        <v>0</v>
      </c>
      <c r="R17" s="13">
        <v>1507.92</v>
      </c>
      <c r="S17" s="14">
        <f>T17-R17</f>
        <v>0</v>
      </c>
      <c r="T17" s="13">
        <v>1507.92</v>
      </c>
      <c r="U17" s="14">
        <f>V17-T17</f>
        <v>0</v>
      </c>
      <c r="V17" s="13">
        <v>1507.92</v>
      </c>
      <c r="W17" s="14">
        <f>X17-V17</f>
        <v>0</v>
      </c>
      <c r="X17" s="13">
        <v>1507.92</v>
      </c>
      <c r="Y17" s="14">
        <f>Z17-X17</f>
        <v>0</v>
      </c>
      <c r="Z17" s="13">
        <v>1507.92</v>
      </c>
      <c r="AA17" s="13">
        <f t="shared" si="15"/>
        <v>0</v>
      </c>
      <c r="AB17" s="13">
        <v>1507.92</v>
      </c>
      <c r="AC17" s="13">
        <f t="shared" si="16"/>
        <v>1507.92</v>
      </c>
      <c r="AD17" s="14">
        <f t="shared" si="17"/>
        <v>1507.92</v>
      </c>
    </row>
    <row r="18" spans="1:30" s="9" customFormat="1" ht="28.5" x14ac:dyDescent="0.2">
      <c r="A18" s="3">
        <v>3</v>
      </c>
      <c r="B18" s="3" t="s">
        <v>4</v>
      </c>
      <c r="C18" s="4" t="s">
        <v>16</v>
      </c>
      <c r="D18" s="12">
        <f>SUM(D19:D20)</f>
        <v>11446.73</v>
      </c>
      <c r="E18" s="12">
        <f t="shared" ref="E18:AD18" si="19">SUM(E19:E20)</f>
        <v>0</v>
      </c>
      <c r="F18" s="12">
        <f t="shared" si="19"/>
        <v>11446.73</v>
      </c>
      <c r="G18" s="12">
        <f t="shared" si="19"/>
        <v>-440.92000000000007</v>
      </c>
      <c r="H18" s="12">
        <f t="shared" si="19"/>
        <v>11005.81</v>
      </c>
      <c r="I18" s="12">
        <f t="shared" si="19"/>
        <v>0</v>
      </c>
      <c r="J18" s="12">
        <f t="shared" si="19"/>
        <v>11005.81</v>
      </c>
      <c r="K18" s="12">
        <f t="shared" si="19"/>
        <v>0</v>
      </c>
      <c r="L18" s="12">
        <f t="shared" si="19"/>
        <v>11005.81</v>
      </c>
      <c r="M18" s="12">
        <f t="shared" si="19"/>
        <v>0</v>
      </c>
      <c r="N18" s="12">
        <f t="shared" si="19"/>
        <v>11005.81</v>
      </c>
      <c r="O18" s="12">
        <f t="shared" ref="O18:T18" si="20">SUM(O19:O20)</f>
        <v>-489.03999999999905</v>
      </c>
      <c r="P18" s="12">
        <f t="shared" si="20"/>
        <v>10516.77</v>
      </c>
      <c r="Q18" s="12">
        <f t="shared" si="20"/>
        <v>33.899999999999636</v>
      </c>
      <c r="R18" s="12">
        <f t="shared" si="20"/>
        <v>10550.67</v>
      </c>
      <c r="S18" s="12">
        <f t="shared" si="20"/>
        <v>77.75</v>
      </c>
      <c r="T18" s="12">
        <f t="shared" si="20"/>
        <v>10628.42</v>
      </c>
      <c r="U18" s="12">
        <f t="shared" ref="U18:V18" si="21">SUM(U19:U20)</f>
        <v>0</v>
      </c>
      <c r="V18" s="12">
        <f t="shared" si="21"/>
        <v>10628.42</v>
      </c>
      <c r="W18" s="12">
        <f t="shared" ref="W18:X18" si="22">SUM(W19:W20)</f>
        <v>-1.2600000000002183</v>
      </c>
      <c r="X18" s="12">
        <f t="shared" si="22"/>
        <v>10627.16</v>
      </c>
      <c r="Y18" s="12">
        <f t="shared" ref="Y18:Z18" si="23">SUM(Y19:Y20)</f>
        <v>0</v>
      </c>
      <c r="Z18" s="12">
        <f t="shared" si="23"/>
        <v>10627.16</v>
      </c>
      <c r="AA18" s="12">
        <f t="shared" si="19"/>
        <v>0</v>
      </c>
      <c r="AB18" s="12">
        <f t="shared" si="19"/>
        <v>10627.16</v>
      </c>
      <c r="AC18" s="12">
        <f t="shared" ref="AC18" si="24">SUM(AC19:AC20)</f>
        <v>10627.16</v>
      </c>
      <c r="AD18" s="12">
        <f t="shared" si="19"/>
        <v>-819.56999999999971</v>
      </c>
    </row>
    <row r="19" spans="1:30" ht="45" x14ac:dyDescent="0.25">
      <c r="A19" s="2">
        <v>3</v>
      </c>
      <c r="B19" s="2">
        <v>10</v>
      </c>
      <c r="C19" s="10" t="s">
        <v>48</v>
      </c>
      <c r="D19" s="13">
        <v>11446.73</v>
      </c>
      <c r="E19" s="14">
        <f>F19-D19</f>
        <v>0</v>
      </c>
      <c r="F19" s="13">
        <v>11446.73</v>
      </c>
      <c r="G19" s="14">
        <f>H19-F19</f>
        <v>-440.92000000000007</v>
      </c>
      <c r="H19" s="13">
        <v>11005.81</v>
      </c>
      <c r="I19" s="14">
        <f>J19-H19</f>
        <v>0</v>
      </c>
      <c r="J19" s="13">
        <v>11005.81</v>
      </c>
      <c r="K19" s="14">
        <f>L19-J19</f>
        <v>0</v>
      </c>
      <c r="L19" s="13">
        <v>11005.81</v>
      </c>
      <c r="M19" s="14">
        <f>N19-L19</f>
        <v>0</v>
      </c>
      <c r="N19" s="13">
        <v>11005.81</v>
      </c>
      <c r="O19" s="14">
        <f>P19-N19</f>
        <v>-489.03999999999905</v>
      </c>
      <c r="P19" s="13">
        <v>10516.77</v>
      </c>
      <c r="Q19" s="14">
        <f>R19-P19</f>
        <v>33.899999999999636</v>
      </c>
      <c r="R19" s="13">
        <v>10550.67</v>
      </c>
      <c r="S19" s="14">
        <f>T19-R19</f>
        <v>77.75</v>
      </c>
      <c r="T19" s="13">
        <v>10628.42</v>
      </c>
      <c r="U19" s="14">
        <f>V19-T19</f>
        <v>0</v>
      </c>
      <c r="V19" s="13">
        <v>10628.42</v>
      </c>
      <c r="W19" s="14">
        <f>X19-V19</f>
        <v>-1.2600000000002183</v>
      </c>
      <c r="X19" s="13">
        <v>10627.16</v>
      </c>
      <c r="Y19" s="14">
        <f>Z19-X19</f>
        <v>0</v>
      </c>
      <c r="Z19" s="13">
        <v>10627.16</v>
      </c>
      <c r="AA19" s="13">
        <f t="shared" si="15"/>
        <v>0</v>
      </c>
      <c r="AB19" s="13">
        <v>10627.16</v>
      </c>
      <c r="AC19" s="13">
        <f t="shared" si="16"/>
        <v>10627.16</v>
      </c>
      <c r="AD19" s="14">
        <f t="shared" si="17"/>
        <v>-819.56999999999971</v>
      </c>
    </row>
    <row r="20" spans="1:30" ht="30" x14ac:dyDescent="0.25">
      <c r="A20" s="2">
        <v>3</v>
      </c>
      <c r="B20" s="2">
        <v>14</v>
      </c>
      <c r="C20" s="10" t="s">
        <v>51</v>
      </c>
      <c r="D20" s="13">
        <v>0</v>
      </c>
      <c r="E20" s="14">
        <f>F20-D20</f>
        <v>0</v>
      </c>
      <c r="F20" s="13">
        <v>0</v>
      </c>
      <c r="G20" s="14">
        <f>H20-F20</f>
        <v>0</v>
      </c>
      <c r="H20" s="13">
        <v>0</v>
      </c>
      <c r="I20" s="14">
        <f>J20-H20</f>
        <v>0</v>
      </c>
      <c r="J20" s="13">
        <v>0</v>
      </c>
      <c r="K20" s="14">
        <f>L20-J20</f>
        <v>0</v>
      </c>
      <c r="L20" s="13">
        <v>0</v>
      </c>
      <c r="M20" s="14">
        <f>N20-L20</f>
        <v>0</v>
      </c>
      <c r="N20" s="13">
        <v>0</v>
      </c>
      <c r="O20" s="14">
        <f>P20-N20</f>
        <v>0</v>
      </c>
      <c r="P20" s="13">
        <v>0</v>
      </c>
      <c r="Q20" s="14">
        <f>R20-P20</f>
        <v>0</v>
      </c>
      <c r="R20" s="13">
        <v>0</v>
      </c>
      <c r="S20" s="14">
        <f>T20-R20</f>
        <v>0</v>
      </c>
      <c r="T20" s="13">
        <v>0</v>
      </c>
      <c r="U20" s="14">
        <f>V20-T20</f>
        <v>0</v>
      </c>
      <c r="V20" s="13">
        <v>0</v>
      </c>
      <c r="W20" s="14">
        <f>X20-V20</f>
        <v>0</v>
      </c>
      <c r="X20" s="13">
        <v>0</v>
      </c>
      <c r="Y20" s="14">
        <f>Z20-X20</f>
        <v>0</v>
      </c>
      <c r="Z20" s="13">
        <v>0</v>
      </c>
      <c r="AA20" s="13">
        <f t="shared" si="15"/>
        <v>0</v>
      </c>
      <c r="AB20" s="13">
        <v>0</v>
      </c>
      <c r="AC20" s="13">
        <f t="shared" si="16"/>
        <v>0</v>
      </c>
      <c r="AD20" s="14">
        <f t="shared" si="17"/>
        <v>0</v>
      </c>
    </row>
    <row r="21" spans="1:30" s="9" customFormat="1" ht="18.75" x14ac:dyDescent="0.2">
      <c r="A21" s="3">
        <v>4</v>
      </c>
      <c r="B21" s="3" t="s">
        <v>4</v>
      </c>
      <c r="C21" s="4" t="s">
        <v>17</v>
      </c>
      <c r="D21" s="12">
        <f>SUM(D22:D25)</f>
        <v>174227.88999999998</v>
      </c>
      <c r="E21" s="12">
        <f t="shared" ref="E21:AD21" si="25">SUM(E22:E25)</f>
        <v>6705.6700000000128</v>
      </c>
      <c r="F21" s="12">
        <f t="shared" si="25"/>
        <v>180933.56</v>
      </c>
      <c r="G21" s="12">
        <f t="shared" si="25"/>
        <v>93768.74</v>
      </c>
      <c r="H21" s="12">
        <f t="shared" si="25"/>
        <v>274702.30000000005</v>
      </c>
      <c r="I21" s="12">
        <f t="shared" si="25"/>
        <v>-769.1699999999837</v>
      </c>
      <c r="J21" s="12">
        <f t="shared" si="25"/>
        <v>273933.13000000006</v>
      </c>
      <c r="K21" s="12">
        <f t="shared" si="25"/>
        <v>4065.9499999999534</v>
      </c>
      <c r="L21" s="12">
        <f t="shared" si="25"/>
        <v>277999.08</v>
      </c>
      <c r="M21" s="12">
        <f t="shared" si="25"/>
        <v>855</v>
      </c>
      <c r="N21" s="12">
        <f t="shared" si="25"/>
        <v>278854.08</v>
      </c>
      <c r="O21" s="12">
        <f t="shared" ref="O21:T21" si="26">SUM(O22:O25)</f>
        <v>-822.52999999997792</v>
      </c>
      <c r="P21" s="12">
        <f t="shared" si="26"/>
        <v>278031.55</v>
      </c>
      <c r="Q21" s="12">
        <f t="shared" si="26"/>
        <v>3687.28999999999</v>
      </c>
      <c r="R21" s="12">
        <f t="shared" si="26"/>
        <v>281718.84000000003</v>
      </c>
      <c r="S21" s="12">
        <f t="shared" si="26"/>
        <v>40828.849999999984</v>
      </c>
      <c r="T21" s="12">
        <f t="shared" si="26"/>
        <v>322547.69</v>
      </c>
      <c r="U21" s="12">
        <f t="shared" ref="U21:V21" si="27">SUM(U22:U25)</f>
        <v>0</v>
      </c>
      <c r="V21" s="12">
        <f t="shared" si="27"/>
        <v>322547.69</v>
      </c>
      <c r="W21" s="12">
        <f t="shared" ref="W21:X21" si="28">SUM(W22:W25)</f>
        <v>4551.5800000000236</v>
      </c>
      <c r="X21" s="12">
        <f t="shared" si="28"/>
        <v>327099.27</v>
      </c>
      <c r="Y21" s="12">
        <f t="shared" ref="Y21:Z21" si="29">SUM(Y22:Y25)</f>
        <v>0</v>
      </c>
      <c r="Z21" s="12">
        <f t="shared" si="29"/>
        <v>327099.27</v>
      </c>
      <c r="AA21" s="12">
        <f t="shared" si="25"/>
        <v>-16025.520000000026</v>
      </c>
      <c r="AB21" s="12">
        <f t="shared" si="25"/>
        <v>311073.75</v>
      </c>
      <c r="AC21" s="12">
        <f t="shared" ref="AC21" si="30">SUM(AC22:AC25)</f>
        <v>311073.75</v>
      </c>
      <c r="AD21" s="12">
        <f t="shared" si="25"/>
        <v>136845.85999999999</v>
      </c>
    </row>
    <row r="22" spans="1:30" ht="18.75" x14ac:dyDescent="0.25">
      <c r="A22" s="2">
        <v>4</v>
      </c>
      <c r="B22" s="2">
        <v>5</v>
      </c>
      <c r="C22" s="10" t="s">
        <v>18</v>
      </c>
      <c r="D22" s="13">
        <v>7871.53</v>
      </c>
      <c r="E22" s="14">
        <f>F22-D22</f>
        <v>0</v>
      </c>
      <c r="F22" s="13">
        <v>7871.53</v>
      </c>
      <c r="G22" s="14">
        <f>H22-F22</f>
        <v>0</v>
      </c>
      <c r="H22" s="13">
        <v>7871.53</v>
      </c>
      <c r="I22" s="14">
        <f>J22-H22</f>
        <v>0</v>
      </c>
      <c r="J22" s="13">
        <v>7871.53</v>
      </c>
      <c r="K22" s="14">
        <f>L22-J22</f>
        <v>0</v>
      </c>
      <c r="L22" s="13">
        <v>7871.53</v>
      </c>
      <c r="M22" s="14">
        <f>N22-L22</f>
        <v>0</v>
      </c>
      <c r="N22" s="13">
        <v>7871.53</v>
      </c>
      <c r="O22" s="14">
        <f>P22-N22</f>
        <v>477.01000000000113</v>
      </c>
      <c r="P22" s="13">
        <v>8348.5400000000009</v>
      </c>
      <c r="Q22" s="14">
        <f>R22-P22</f>
        <v>3077.5499999999993</v>
      </c>
      <c r="R22" s="13">
        <v>11426.09</v>
      </c>
      <c r="S22" s="14">
        <f>T22-R22</f>
        <v>48.430000000000291</v>
      </c>
      <c r="T22" s="13">
        <v>11474.52</v>
      </c>
      <c r="U22" s="14">
        <f>V22-T22</f>
        <v>0</v>
      </c>
      <c r="V22" s="13">
        <v>11474.52</v>
      </c>
      <c r="W22" s="14">
        <f>X22-V22</f>
        <v>181.43000000000029</v>
      </c>
      <c r="X22" s="13">
        <v>11655.95</v>
      </c>
      <c r="Y22" s="14">
        <f>Z22-X22</f>
        <v>0</v>
      </c>
      <c r="Z22" s="13">
        <v>11655.95</v>
      </c>
      <c r="AA22" s="13">
        <f t="shared" si="15"/>
        <v>0</v>
      </c>
      <c r="AB22" s="13">
        <v>11655.95</v>
      </c>
      <c r="AC22" s="13">
        <f t="shared" si="16"/>
        <v>11655.95</v>
      </c>
      <c r="AD22" s="14">
        <f t="shared" si="17"/>
        <v>3784.420000000001</v>
      </c>
    </row>
    <row r="23" spans="1:30" ht="18.75" x14ac:dyDescent="0.25">
      <c r="A23" s="2">
        <v>4</v>
      </c>
      <c r="B23" s="2">
        <v>8</v>
      </c>
      <c r="C23" s="10" t="s">
        <v>19</v>
      </c>
      <c r="D23" s="13">
        <v>0</v>
      </c>
      <c r="E23" s="14">
        <f t="shared" ref="E23:E25" si="31">F23-D23</f>
        <v>0</v>
      </c>
      <c r="F23" s="13">
        <v>0</v>
      </c>
      <c r="G23" s="14">
        <f t="shared" ref="G23:G25" si="32">H23-F23</f>
        <v>0</v>
      </c>
      <c r="H23" s="13">
        <v>0</v>
      </c>
      <c r="I23" s="14">
        <f t="shared" ref="I23:I25" si="33">J23-H23</f>
        <v>0</v>
      </c>
      <c r="J23" s="13">
        <v>0</v>
      </c>
      <c r="K23" s="14">
        <f t="shared" ref="K23:M25" si="34">L23-J23</f>
        <v>0</v>
      </c>
      <c r="L23" s="13">
        <v>0</v>
      </c>
      <c r="M23" s="14">
        <f t="shared" si="34"/>
        <v>0</v>
      </c>
      <c r="N23" s="13">
        <v>0</v>
      </c>
      <c r="O23" s="14">
        <f t="shared" ref="O23:O25" si="35">P23-N23</f>
        <v>0</v>
      </c>
      <c r="P23" s="13">
        <v>0</v>
      </c>
      <c r="Q23" s="14">
        <f t="shared" ref="Q23:Q25" si="36">R23-P23</f>
        <v>0</v>
      </c>
      <c r="R23" s="13">
        <v>0</v>
      </c>
      <c r="S23" s="14">
        <f t="shared" ref="S23:S25" si="37">T23-R23</f>
        <v>0</v>
      </c>
      <c r="T23" s="13">
        <v>0</v>
      </c>
      <c r="U23" s="14">
        <f t="shared" ref="U23:U25" si="38">V23-T23</f>
        <v>0</v>
      </c>
      <c r="V23" s="13">
        <v>0</v>
      </c>
      <c r="W23" s="14">
        <f t="shared" ref="W23:W25" si="39">X23-V23</f>
        <v>0</v>
      </c>
      <c r="X23" s="13">
        <v>0</v>
      </c>
      <c r="Y23" s="14">
        <f t="shared" ref="Y23:Y25" si="40">Z23-X23</f>
        <v>0</v>
      </c>
      <c r="Z23" s="13">
        <v>0</v>
      </c>
      <c r="AA23" s="13">
        <f t="shared" si="15"/>
        <v>0</v>
      </c>
      <c r="AB23" s="13">
        <v>0</v>
      </c>
      <c r="AC23" s="13">
        <f t="shared" si="16"/>
        <v>0</v>
      </c>
      <c r="AD23" s="14">
        <f t="shared" si="17"/>
        <v>0</v>
      </c>
    </row>
    <row r="24" spans="1:30" ht="18.75" x14ac:dyDescent="0.25">
      <c r="A24" s="2">
        <v>4</v>
      </c>
      <c r="B24" s="2">
        <v>9</v>
      </c>
      <c r="C24" s="10" t="s">
        <v>20</v>
      </c>
      <c r="D24" s="13">
        <v>164657.87</v>
      </c>
      <c r="E24" s="14">
        <f t="shared" si="31"/>
        <v>6705.6700000000128</v>
      </c>
      <c r="F24" s="13">
        <v>171363.54</v>
      </c>
      <c r="G24" s="14">
        <f t="shared" si="32"/>
        <v>94493.72</v>
      </c>
      <c r="H24" s="13">
        <v>265857.26</v>
      </c>
      <c r="I24" s="14">
        <f t="shared" si="33"/>
        <v>-769.1699999999837</v>
      </c>
      <c r="J24" s="13">
        <v>265088.09000000003</v>
      </c>
      <c r="K24" s="14">
        <f t="shared" si="34"/>
        <v>4065.9499999999534</v>
      </c>
      <c r="L24" s="13">
        <v>269154.03999999998</v>
      </c>
      <c r="M24" s="14">
        <f t="shared" si="34"/>
        <v>855</v>
      </c>
      <c r="N24" s="13">
        <v>270009.03999999998</v>
      </c>
      <c r="O24" s="14">
        <f t="shared" si="35"/>
        <v>-1299.539999999979</v>
      </c>
      <c r="P24" s="13">
        <v>268709.5</v>
      </c>
      <c r="Q24" s="14">
        <f t="shared" si="36"/>
        <v>609.73999999999069</v>
      </c>
      <c r="R24" s="13">
        <v>269319.24</v>
      </c>
      <c r="S24" s="14">
        <f t="shared" si="37"/>
        <v>40780.419999999984</v>
      </c>
      <c r="T24" s="13">
        <v>310099.65999999997</v>
      </c>
      <c r="U24" s="14">
        <f t="shared" si="38"/>
        <v>0</v>
      </c>
      <c r="V24" s="13">
        <v>310099.65999999997</v>
      </c>
      <c r="W24" s="14">
        <f t="shared" si="39"/>
        <v>4370.1500000000233</v>
      </c>
      <c r="X24" s="13">
        <v>314469.81</v>
      </c>
      <c r="Y24" s="14">
        <f t="shared" si="40"/>
        <v>0</v>
      </c>
      <c r="Z24" s="13">
        <v>314469.81</v>
      </c>
      <c r="AA24" s="13">
        <f t="shared" si="15"/>
        <v>-15906.840000000026</v>
      </c>
      <c r="AB24" s="13">
        <v>298562.96999999997</v>
      </c>
      <c r="AC24" s="13">
        <f t="shared" si="16"/>
        <v>298562.96999999997</v>
      </c>
      <c r="AD24" s="14">
        <f t="shared" si="17"/>
        <v>133905.09999999998</v>
      </c>
    </row>
    <row r="25" spans="1:30" ht="30" x14ac:dyDescent="0.25">
      <c r="A25" s="2">
        <v>4</v>
      </c>
      <c r="B25" s="2">
        <v>12</v>
      </c>
      <c r="C25" s="10" t="s">
        <v>21</v>
      </c>
      <c r="D25" s="13">
        <v>1698.49</v>
      </c>
      <c r="E25" s="14">
        <f t="shared" si="31"/>
        <v>0</v>
      </c>
      <c r="F25" s="13">
        <v>1698.49</v>
      </c>
      <c r="G25" s="14">
        <f t="shared" si="32"/>
        <v>-724.98</v>
      </c>
      <c r="H25" s="13">
        <v>973.51</v>
      </c>
      <c r="I25" s="14">
        <f t="shared" si="33"/>
        <v>0</v>
      </c>
      <c r="J25" s="13">
        <v>973.51</v>
      </c>
      <c r="K25" s="14">
        <f t="shared" si="34"/>
        <v>0</v>
      </c>
      <c r="L25" s="13">
        <v>973.51</v>
      </c>
      <c r="M25" s="14">
        <f t="shared" si="34"/>
        <v>0</v>
      </c>
      <c r="N25" s="13">
        <v>973.51</v>
      </c>
      <c r="O25" s="14">
        <f t="shared" si="35"/>
        <v>0</v>
      </c>
      <c r="P25" s="13">
        <v>973.51</v>
      </c>
      <c r="Q25" s="14">
        <f t="shared" si="36"/>
        <v>0</v>
      </c>
      <c r="R25" s="13">
        <v>973.51</v>
      </c>
      <c r="S25" s="14">
        <f t="shared" si="37"/>
        <v>0</v>
      </c>
      <c r="T25" s="13">
        <v>973.51</v>
      </c>
      <c r="U25" s="14">
        <f t="shared" si="38"/>
        <v>0</v>
      </c>
      <c r="V25" s="13">
        <v>973.51</v>
      </c>
      <c r="W25" s="14">
        <f t="shared" si="39"/>
        <v>0</v>
      </c>
      <c r="X25" s="13">
        <v>973.51</v>
      </c>
      <c r="Y25" s="14">
        <f t="shared" si="40"/>
        <v>0</v>
      </c>
      <c r="Z25" s="13">
        <v>973.51</v>
      </c>
      <c r="AA25" s="13">
        <f t="shared" si="15"/>
        <v>-118.67999999999995</v>
      </c>
      <c r="AB25" s="13">
        <v>854.83</v>
      </c>
      <c r="AC25" s="13">
        <f t="shared" si="16"/>
        <v>854.83</v>
      </c>
      <c r="AD25" s="14">
        <f t="shared" si="17"/>
        <v>-843.66</v>
      </c>
    </row>
    <row r="26" spans="1:30" s="9" customFormat="1" ht="18.75" x14ac:dyDescent="0.2">
      <c r="A26" s="3">
        <v>5</v>
      </c>
      <c r="B26" s="3" t="s">
        <v>4</v>
      </c>
      <c r="C26" s="4" t="s">
        <v>22</v>
      </c>
      <c r="D26" s="12">
        <f>SUM(D27:D30)</f>
        <v>97730.59</v>
      </c>
      <c r="E26" s="12">
        <f t="shared" ref="E26:AD26" si="41">SUM(E27:E30)</f>
        <v>41803.640000000014</v>
      </c>
      <c r="F26" s="12">
        <f t="shared" si="41"/>
        <v>139534.23000000001</v>
      </c>
      <c r="G26" s="12">
        <f t="shared" si="41"/>
        <v>2178.3699999999862</v>
      </c>
      <c r="H26" s="12">
        <f t="shared" si="41"/>
        <v>141712.6</v>
      </c>
      <c r="I26" s="12">
        <f t="shared" si="41"/>
        <v>3992.990000000013</v>
      </c>
      <c r="J26" s="12">
        <f t="shared" si="41"/>
        <v>145705.59</v>
      </c>
      <c r="K26" s="12">
        <f t="shared" si="41"/>
        <v>0</v>
      </c>
      <c r="L26" s="12">
        <f t="shared" si="41"/>
        <v>145705.59</v>
      </c>
      <c r="M26" s="12">
        <f t="shared" si="41"/>
        <v>-855</v>
      </c>
      <c r="N26" s="12">
        <f t="shared" si="41"/>
        <v>144850.59</v>
      </c>
      <c r="O26" s="12">
        <f t="shared" ref="O26:T26" si="42">SUM(O27:O30)</f>
        <v>3633.3199999999779</v>
      </c>
      <c r="P26" s="12">
        <f t="shared" si="42"/>
        <v>148483.90999999997</v>
      </c>
      <c r="Q26" s="12">
        <f t="shared" si="42"/>
        <v>-617.0499999999895</v>
      </c>
      <c r="R26" s="12">
        <f t="shared" si="42"/>
        <v>147866.85999999999</v>
      </c>
      <c r="S26" s="12">
        <f t="shared" si="42"/>
        <v>150.01</v>
      </c>
      <c r="T26" s="12">
        <f t="shared" si="42"/>
        <v>148016.87</v>
      </c>
      <c r="U26" s="12">
        <f t="shared" ref="U26:V26" si="43">SUM(U27:U30)</f>
        <v>0</v>
      </c>
      <c r="V26" s="12">
        <f t="shared" si="43"/>
        <v>148016.87</v>
      </c>
      <c r="W26" s="12">
        <f t="shared" ref="W26:X26" si="44">SUM(W27:W30)</f>
        <v>1876.3899999999849</v>
      </c>
      <c r="X26" s="12">
        <f t="shared" si="44"/>
        <v>149893.25999999998</v>
      </c>
      <c r="Y26" s="12">
        <f t="shared" ref="Y26:Z26" si="45">SUM(Y27:Y30)</f>
        <v>-231.19999999998254</v>
      </c>
      <c r="Z26" s="12">
        <f t="shared" si="45"/>
        <v>149662.06</v>
      </c>
      <c r="AA26" s="12">
        <f t="shared" si="41"/>
        <v>17.509999999988281</v>
      </c>
      <c r="AB26" s="12">
        <f t="shared" si="41"/>
        <v>149679.56999999998</v>
      </c>
      <c r="AC26" s="12">
        <f t="shared" ref="AC26" si="46">SUM(AC27:AC30)</f>
        <v>149679.56999999998</v>
      </c>
      <c r="AD26" s="12">
        <f t="shared" si="41"/>
        <v>51948.979999999996</v>
      </c>
    </row>
    <row r="27" spans="1:30" ht="18.75" x14ac:dyDescent="0.25">
      <c r="A27" s="2">
        <v>5</v>
      </c>
      <c r="B27" s="2">
        <v>1</v>
      </c>
      <c r="C27" s="10" t="s">
        <v>23</v>
      </c>
      <c r="D27" s="13">
        <v>915</v>
      </c>
      <c r="E27" s="14">
        <f>F27-D27</f>
        <v>0</v>
      </c>
      <c r="F27" s="13">
        <v>915</v>
      </c>
      <c r="G27" s="14">
        <f>H27-F27</f>
        <v>-364.74</v>
      </c>
      <c r="H27" s="13">
        <v>550.26</v>
      </c>
      <c r="I27" s="14">
        <f>J27-H27</f>
        <v>-26.17999999999995</v>
      </c>
      <c r="J27" s="13">
        <v>524.08000000000004</v>
      </c>
      <c r="K27" s="14">
        <f>L27-J27</f>
        <v>0</v>
      </c>
      <c r="L27" s="13">
        <v>524.08000000000004</v>
      </c>
      <c r="M27" s="14">
        <f>N27-L27</f>
        <v>0</v>
      </c>
      <c r="N27" s="13">
        <v>524.08000000000004</v>
      </c>
      <c r="O27" s="14">
        <f>P27-N27</f>
        <v>35.259999999999991</v>
      </c>
      <c r="P27" s="13">
        <v>559.34</v>
      </c>
      <c r="Q27" s="14">
        <f>R27-P27</f>
        <v>46.480000000000018</v>
      </c>
      <c r="R27" s="13">
        <v>605.82000000000005</v>
      </c>
      <c r="S27" s="14">
        <f>T27-R27</f>
        <v>9.9999999999909051E-3</v>
      </c>
      <c r="T27" s="13">
        <v>605.83000000000004</v>
      </c>
      <c r="U27" s="14">
        <f>V27-T27</f>
        <v>0</v>
      </c>
      <c r="V27" s="13">
        <v>605.83000000000004</v>
      </c>
      <c r="W27" s="14">
        <f>X27-V27</f>
        <v>0</v>
      </c>
      <c r="X27" s="13">
        <v>605.83000000000004</v>
      </c>
      <c r="Y27" s="14">
        <f>Z27-X27</f>
        <v>0</v>
      </c>
      <c r="Z27" s="13">
        <v>605.83000000000004</v>
      </c>
      <c r="AA27" s="13">
        <f t="shared" si="15"/>
        <v>-15.090000000000032</v>
      </c>
      <c r="AB27" s="13">
        <v>590.74</v>
      </c>
      <c r="AC27" s="13">
        <f t="shared" si="16"/>
        <v>590.74</v>
      </c>
      <c r="AD27" s="14">
        <f t="shared" si="17"/>
        <v>-324.26</v>
      </c>
    </row>
    <row r="28" spans="1:30" ht="18.75" x14ac:dyDescent="0.25">
      <c r="A28" s="2">
        <v>5</v>
      </c>
      <c r="B28" s="2">
        <v>2</v>
      </c>
      <c r="C28" s="10" t="s">
        <v>24</v>
      </c>
      <c r="D28" s="13">
        <v>830</v>
      </c>
      <c r="E28" s="14">
        <f t="shared" ref="E28:E30" si="47">F28-D28</f>
        <v>0</v>
      </c>
      <c r="F28" s="13">
        <v>830</v>
      </c>
      <c r="G28" s="14">
        <f t="shared" ref="G28:G30" si="48">H28-F28</f>
        <v>-122.25</v>
      </c>
      <c r="H28" s="13">
        <v>707.75</v>
      </c>
      <c r="I28" s="14">
        <f t="shared" ref="I28:I30" si="49">J28-H28</f>
        <v>0</v>
      </c>
      <c r="J28" s="13">
        <v>707.75</v>
      </c>
      <c r="K28" s="14">
        <f t="shared" ref="K28:M30" si="50">L28-J28</f>
        <v>0</v>
      </c>
      <c r="L28" s="13">
        <v>707.75</v>
      </c>
      <c r="M28" s="14">
        <f t="shared" si="50"/>
        <v>0</v>
      </c>
      <c r="N28" s="13">
        <v>707.75</v>
      </c>
      <c r="O28" s="14">
        <f t="shared" ref="O28:O30" si="51">P28-N28</f>
        <v>-35.259999999999991</v>
      </c>
      <c r="P28" s="13">
        <v>672.49</v>
      </c>
      <c r="Q28" s="14">
        <f t="shared" ref="Q28:Q30" si="52">R28-P28</f>
        <v>-7.5099999999999909</v>
      </c>
      <c r="R28" s="13">
        <v>664.98</v>
      </c>
      <c r="S28" s="14">
        <f t="shared" ref="S28:S30" si="53">T28-R28</f>
        <v>0</v>
      </c>
      <c r="T28" s="13">
        <v>664.98</v>
      </c>
      <c r="U28" s="14">
        <f t="shared" ref="U28:U30" si="54">V28-T28</f>
        <v>0</v>
      </c>
      <c r="V28" s="13">
        <v>664.98</v>
      </c>
      <c r="W28" s="14">
        <f t="shared" ref="W28:W30" si="55">X28-V28</f>
        <v>0</v>
      </c>
      <c r="X28" s="13">
        <v>664.98</v>
      </c>
      <c r="Y28" s="14">
        <f t="shared" ref="Y28:Y30" si="56">Z28-X28</f>
        <v>0</v>
      </c>
      <c r="Z28" s="13">
        <v>664.98</v>
      </c>
      <c r="AA28" s="13">
        <f t="shared" si="15"/>
        <v>32.549999999999955</v>
      </c>
      <c r="AB28" s="13">
        <v>697.53</v>
      </c>
      <c r="AC28" s="13">
        <f t="shared" si="16"/>
        <v>697.53</v>
      </c>
      <c r="AD28" s="14">
        <f t="shared" si="17"/>
        <v>-132.47000000000003</v>
      </c>
    </row>
    <row r="29" spans="1:30" ht="18.75" x14ac:dyDescent="0.25">
      <c r="A29" s="2">
        <v>5</v>
      </c>
      <c r="B29" s="2">
        <v>3</v>
      </c>
      <c r="C29" s="10" t="s">
        <v>25</v>
      </c>
      <c r="D29" s="13">
        <v>57001.15</v>
      </c>
      <c r="E29" s="14">
        <f t="shared" si="47"/>
        <v>80424.24000000002</v>
      </c>
      <c r="F29" s="13">
        <v>137425.39000000001</v>
      </c>
      <c r="G29" s="14">
        <f t="shared" si="48"/>
        <v>2665.359999999986</v>
      </c>
      <c r="H29" s="13">
        <v>140090.75</v>
      </c>
      <c r="I29" s="14">
        <f t="shared" si="49"/>
        <v>4019.1700000000128</v>
      </c>
      <c r="J29" s="13">
        <v>144109.92000000001</v>
      </c>
      <c r="K29" s="14">
        <f t="shared" si="50"/>
        <v>0</v>
      </c>
      <c r="L29" s="13">
        <v>144109.92000000001</v>
      </c>
      <c r="M29" s="14">
        <f t="shared" si="50"/>
        <v>-855</v>
      </c>
      <c r="N29" s="13">
        <v>143254.92000000001</v>
      </c>
      <c r="O29" s="14">
        <f t="shared" si="51"/>
        <v>3633.3199999999779</v>
      </c>
      <c r="P29" s="13">
        <v>146888.24</v>
      </c>
      <c r="Q29" s="14">
        <f t="shared" si="52"/>
        <v>-656.01999999998952</v>
      </c>
      <c r="R29" s="13">
        <v>146232.22</v>
      </c>
      <c r="S29" s="14">
        <f t="shared" si="53"/>
        <v>150</v>
      </c>
      <c r="T29" s="13">
        <v>146382.22</v>
      </c>
      <c r="U29" s="14">
        <f t="shared" si="54"/>
        <v>0</v>
      </c>
      <c r="V29" s="13">
        <v>146382.22</v>
      </c>
      <c r="W29" s="14">
        <f t="shared" si="55"/>
        <v>1876.3899999999849</v>
      </c>
      <c r="X29" s="13">
        <v>148258.60999999999</v>
      </c>
      <c r="Y29" s="14">
        <f t="shared" si="56"/>
        <v>-231.19999999998254</v>
      </c>
      <c r="Z29" s="13">
        <v>148027.41</v>
      </c>
      <c r="AA29" s="13">
        <f t="shared" si="15"/>
        <v>4.9999999988358468E-2</v>
      </c>
      <c r="AB29" s="13">
        <v>148027.46</v>
      </c>
      <c r="AC29" s="13">
        <f t="shared" si="16"/>
        <v>148027.46</v>
      </c>
      <c r="AD29" s="14">
        <f t="shared" si="17"/>
        <v>91026.31</v>
      </c>
    </row>
    <row r="30" spans="1:30" ht="30" x14ac:dyDescent="0.25">
      <c r="A30" s="2">
        <v>5</v>
      </c>
      <c r="B30" s="2">
        <v>5</v>
      </c>
      <c r="C30" s="10" t="s">
        <v>26</v>
      </c>
      <c r="D30" s="13">
        <v>38984.44</v>
      </c>
      <c r="E30" s="14">
        <f t="shared" si="47"/>
        <v>-38620.600000000006</v>
      </c>
      <c r="F30" s="13">
        <v>363.84</v>
      </c>
      <c r="G30" s="14">
        <f t="shared" si="48"/>
        <v>0</v>
      </c>
      <c r="H30" s="13">
        <v>363.84</v>
      </c>
      <c r="I30" s="14">
        <f t="shared" si="49"/>
        <v>0</v>
      </c>
      <c r="J30" s="13">
        <v>363.84</v>
      </c>
      <c r="K30" s="14">
        <f t="shared" si="50"/>
        <v>0</v>
      </c>
      <c r="L30" s="13">
        <v>363.84</v>
      </c>
      <c r="M30" s="14">
        <f t="shared" si="50"/>
        <v>0</v>
      </c>
      <c r="N30" s="13">
        <v>363.84</v>
      </c>
      <c r="O30" s="14">
        <f t="shared" si="51"/>
        <v>0</v>
      </c>
      <c r="P30" s="13">
        <v>363.84</v>
      </c>
      <c r="Q30" s="14">
        <f t="shared" si="52"/>
        <v>0</v>
      </c>
      <c r="R30" s="13">
        <v>363.84</v>
      </c>
      <c r="S30" s="14">
        <f t="shared" si="53"/>
        <v>0</v>
      </c>
      <c r="T30" s="13">
        <v>363.84</v>
      </c>
      <c r="U30" s="14">
        <f t="shared" si="54"/>
        <v>0</v>
      </c>
      <c r="V30" s="13">
        <v>363.84</v>
      </c>
      <c r="W30" s="14">
        <f t="shared" si="55"/>
        <v>0</v>
      </c>
      <c r="X30" s="13">
        <v>363.84</v>
      </c>
      <c r="Y30" s="14">
        <f t="shared" si="56"/>
        <v>0</v>
      </c>
      <c r="Z30" s="13">
        <v>363.84</v>
      </c>
      <c r="AA30" s="13">
        <f t="shared" si="15"/>
        <v>0</v>
      </c>
      <c r="AB30" s="13">
        <v>363.84</v>
      </c>
      <c r="AC30" s="13">
        <f t="shared" si="16"/>
        <v>363.83999999999651</v>
      </c>
      <c r="AD30" s="14">
        <f t="shared" si="17"/>
        <v>-38620.600000000006</v>
      </c>
    </row>
    <row r="31" spans="1:30" s="9" customFormat="1" ht="18.75" x14ac:dyDescent="0.2">
      <c r="A31" s="3">
        <v>6</v>
      </c>
      <c r="B31" s="3" t="s">
        <v>4</v>
      </c>
      <c r="C31" s="4" t="s">
        <v>27</v>
      </c>
      <c r="D31" s="12">
        <f>SUM(D32)</f>
        <v>0</v>
      </c>
      <c r="E31" s="12">
        <f t="shared" ref="E31:AD31" si="57">SUM(E32)</f>
        <v>0</v>
      </c>
      <c r="F31" s="12">
        <f t="shared" si="57"/>
        <v>0</v>
      </c>
      <c r="G31" s="12">
        <f t="shared" si="57"/>
        <v>0</v>
      </c>
      <c r="H31" s="12">
        <f t="shared" si="57"/>
        <v>0</v>
      </c>
      <c r="I31" s="12">
        <f t="shared" si="57"/>
        <v>0</v>
      </c>
      <c r="J31" s="12">
        <f t="shared" si="57"/>
        <v>0</v>
      </c>
      <c r="K31" s="12">
        <f t="shared" si="57"/>
        <v>0</v>
      </c>
      <c r="L31" s="12">
        <f t="shared" si="57"/>
        <v>0</v>
      </c>
      <c r="M31" s="12">
        <f t="shared" si="57"/>
        <v>0</v>
      </c>
      <c r="N31" s="12">
        <f t="shared" si="57"/>
        <v>0</v>
      </c>
      <c r="O31" s="12">
        <f t="shared" si="57"/>
        <v>0</v>
      </c>
      <c r="P31" s="12">
        <f t="shared" si="57"/>
        <v>0</v>
      </c>
      <c r="Q31" s="12">
        <f t="shared" si="57"/>
        <v>0</v>
      </c>
      <c r="R31" s="12">
        <f t="shared" si="57"/>
        <v>0</v>
      </c>
      <c r="S31" s="12">
        <f t="shared" si="57"/>
        <v>0</v>
      </c>
      <c r="T31" s="12">
        <f t="shared" si="57"/>
        <v>0</v>
      </c>
      <c r="U31" s="12">
        <f t="shared" si="57"/>
        <v>0</v>
      </c>
      <c r="V31" s="12">
        <f t="shared" si="57"/>
        <v>0</v>
      </c>
      <c r="W31" s="12">
        <f t="shared" si="57"/>
        <v>0</v>
      </c>
      <c r="X31" s="12">
        <f t="shared" si="57"/>
        <v>0</v>
      </c>
      <c r="Y31" s="12">
        <f t="shared" si="57"/>
        <v>0</v>
      </c>
      <c r="Z31" s="12">
        <f t="shared" si="57"/>
        <v>0</v>
      </c>
      <c r="AA31" s="12">
        <f t="shared" si="57"/>
        <v>0</v>
      </c>
      <c r="AB31" s="12">
        <f t="shared" si="57"/>
        <v>0</v>
      </c>
      <c r="AC31" s="12">
        <f t="shared" si="57"/>
        <v>0</v>
      </c>
      <c r="AD31" s="12">
        <f t="shared" si="57"/>
        <v>0</v>
      </c>
    </row>
    <row r="32" spans="1:30" ht="30" x14ac:dyDescent="0.25">
      <c r="A32" s="2">
        <v>6</v>
      </c>
      <c r="B32" s="2">
        <v>5</v>
      </c>
      <c r="C32" s="10" t="s">
        <v>28</v>
      </c>
      <c r="D32" s="13">
        <v>0</v>
      </c>
      <c r="E32" s="14">
        <f>F32-D32</f>
        <v>0</v>
      </c>
      <c r="F32" s="13">
        <v>0</v>
      </c>
      <c r="G32" s="14">
        <f>H32-F32</f>
        <v>0</v>
      </c>
      <c r="H32" s="13">
        <v>0</v>
      </c>
      <c r="I32" s="14">
        <f>J32-H32</f>
        <v>0</v>
      </c>
      <c r="J32" s="13">
        <v>0</v>
      </c>
      <c r="K32" s="14">
        <f>L32-J32</f>
        <v>0</v>
      </c>
      <c r="L32" s="13">
        <v>0</v>
      </c>
      <c r="M32" s="14">
        <f>N32-L32</f>
        <v>0</v>
      </c>
      <c r="N32" s="13">
        <v>0</v>
      </c>
      <c r="O32" s="14">
        <f>P32-N32</f>
        <v>0</v>
      </c>
      <c r="P32" s="13">
        <v>0</v>
      </c>
      <c r="Q32" s="14">
        <f>R32-P32</f>
        <v>0</v>
      </c>
      <c r="R32" s="13">
        <v>0</v>
      </c>
      <c r="S32" s="14">
        <f>T32-R32</f>
        <v>0</v>
      </c>
      <c r="T32" s="13">
        <v>0</v>
      </c>
      <c r="U32" s="14">
        <f>V32-T32</f>
        <v>0</v>
      </c>
      <c r="V32" s="13">
        <v>0</v>
      </c>
      <c r="W32" s="14">
        <f>X32-V32</f>
        <v>0</v>
      </c>
      <c r="X32" s="13">
        <v>0</v>
      </c>
      <c r="Y32" s="14">
        <f>Z32-X32</f>
        <v>0</v>
      </c>
      <c r="Z32" s="13">
        <v>0</v>
      </c>
      <c r="AA32" s="13">
        <f t="shared" si="15"/>
        <v>0</v>
      </c>
      <c r="AB32" s="13">
        <v>0</v>
      </c>
      <c r="AC32" s="13">
        <f t="shared" si="16"/>
        <v>0</v>
      </c>
      <c r="AD32" s="14">
        <f t="shared" si="17"/>
        <v>0</v>
      </c>
    </row>
    <row r="33" spans="1:30" s="9" customFormat="1" ht="18.75" x14ac:dyDescent="0.2">
      <c r="A33" s="3">
        <v>7</v>
      </c>
      <c r="B33" s="3" t="s">
        <v>4</v>
      </c>
      <c r="C33" s="4" t="s">
        <v>29</v>
      </c>
      <c r="D33" s="12">
        <f>SUM(D34:D39)</f>
        <v>970213.68</v>
      </c>
      <c r="E33" s="12">
        <f t="shared" ref="E33:AD33" si="58">SUM(E34:E39)</f>
        <v>3782.7299999999595</v>
      </c>
      <c r="F33" s="12">
        <f t="shared" si="58"/>
        <v>973996.41</v>
      </c>
      <c r="G33" s="12">
        <f t="shared" si="58"/>
        <v>2545.6500000000374</v>
      </c>
      <c r="H33" s="12">
        <f t="shared" si="58"/>
        <v>976542.06000000017</v>
      </c>
      <c r="I33" s="12">
        <f t="shared" si="58"/>
        <v>0</v>
      </c>
      <c r="J33" s="12">
        <f t="shared" si="58"/>
        <v>976542.06000000017</v>
      </c>
      <c r="K33" s="12">
        <f t="shared" si="58"/>
        <v>-4065.9400000000242</v>
      </c>
      <c r="L33" s="12">
        <f t="shared" si="58"/>
        <v>972476.12000000011</v>
      </c>
      <c r="M33" s="12">
        <f t="shared" si="58"/>
        <v>6.7757355282083154E-11</v>
      </c>
      <c r="N33" s="12">
        <f t="shared" si="58"/>
        <v>972476.12000000023</v>
      </c>
      <c r="O33" s="12">
        <f t="shared" ref="O33:T33" si="59">SUM(O34:O39)</f>
        <v>1424.3399999999001</v>
      </c>
      <c r="P33" s="12">
        <f t="shared" si="59"/>
        <v>973900.46000000008</v>
      </c>
      <c r="Q33" s="12">
        <f t="shared" si="59"/>
        <v>25216.190000000039</v>
      </c>
      <c r="R33" s="12">
        <f t="shared" si="59"/>
        <v>999116.65000000014</v>
      </c>
      <c r="S33" s="12">
        <f t="shared" si="59"/>
        <v>1601.0300000000134</v>
      </c>
      <c r="T33" s="12">
        <f t="shared" si="59"/>
        <v>1000717.68</v>
      </c>
      <c r="U33" s="12">
        <f t="shared" ref="U33:V33" si="60">SUM(U34:U39)</f>
        <v>0</v>
      </c>
      <c r="V33" s="12">
        <f t="shared" si="60"/>
        <v>1000717.68</v>
      </c>
      <c r="W33" s="12">
        <f t="shared" ref="W33:X33" si="61">SUM(W34:W39)</f>
        <v>117.05999999995402</v>
      </c>
      <c r="X33" s="12">
        <f t="shared" si="61"/>
        <v>1000834.7400000001</v>
      </c>
      <c r="Y33" s="12">
        <f t="shared" ref="Y33:Z33" si="62">SUM(Y34:Y39)</f>
        <v>2377.7299999999918</v>
      </c>
      <c r="Z33" s="12">
        <f t="shared" si="62"/>
        <v>1003212.4699999999</v>
      </c>
      <c r="AA33" s="12">
        <f t="shared" si="58"/>
        <v>27413.040000000121</v>
      </c>
      <c r="AB33" s="12">
        <f t="shared" si="58"/>
        <v>1030625.51</v>
      </c>
      <c r="AC33" s="12">
        <f t="shared" ref="AC33" si="63">SUM(AC34:AC39)</f>
        <v>1030625.51</v>
      </c>
      <c r="AD33" s="12">
        <f t="shared" si="58"/>
        <v>60411.83000000006</v>
      </c>
    </row>
    <row r="34" spans="1:30" ht="18.75" x14ac:dyDescent="0.25">
      <c r="A34" s="2">
        <v>7</v>
      </c>
      <c r="B34" s="2">
        <v>1</v>
      </c>
      <c r="C34" s="10" t="s">
        <v>30</v>
      </c>
      <c r="D34" s="13">
        <v>298952.82</v>
      </c>
      <c r="E34" s="14">
        <f>F34-D34</f>
        <v>546.35999999998603</v>
      </c>
      <c r="F34" s="13">
        <v>299499.18</v>
      </c>
      <c r="G34" s="14">
        <f>H34-F34</f>
        <v>-532.73999999999069</v>
      </c>
      <c r="H34" s="13">
        <v>298966.44</v>
      </c>
      <c r="I34" s="14">
        <f>J34-H34</f>
        <v>0</v>
      </c>
      <c r="J34" s="13">
        <v>298966.44</v>
      </c>
      <c r="K34" s="14">
        <f>L34-J34</f>
        <v>0</v>
      </c>
      <c r="L34" s="13">
        <v>298966.44</v>
      </c>
      <c r="M34" s="14">
        <f>N34-L34</f>
        <v>457.25</v>
      </c>
      <c r="N34" s="13">
        <v>299423.69</v>
      </c>
      <c r="O34" s="14">
        <f>P34-N34</f>
        <v>157.73999999999069</v>
      </c>
      <c r="P34" s="13">
        <v>299581.43</v>
      </c>
      <c r="Q34" s="14">
        <f>R34-P34</f>
        <v>5347.8099999999977</v>
      </c>
      <c r="R34" s="13">
        <v>304929.24</v>
      </c>
      <c r="S34" s="14">
        <f>T34-R34</f>
        <v>17.260000000009313</v>
      </c>
      <c r="T34" s="13">
        <v>304946.5</v>
      </c>
      <c r="U34" s="14">
        <f>V34-T34</f>
        <v>0</v>
      </c>
      <c r="V34" s="13">
        <v>304946.5</v>
      </c>
      <c r="W34" s="14">
        <f>X34-V34</f>
        <v>73.429999999993015</v>
      </c>
      <c r="X34" s="13">
        <v>305019.93</v>
      </c>
      <c r="Y34" s="14">
        <f>Z34-X34</f>
        <v>-62.369999999995343</v>
      </c>
      <c r="Z34" s="13">
        <v>304957.56</v>
      </c>
      <c r="AA34" s="13">
        <f t="shared" si="15"/>
        <v>6822.0300000000279</v>
      </c>
      <c r="AB34" s="13">
        <v>311779.59000000003</v>
      </c>
      <c r="AC34" s="13">
        <f t="shared" si="16"/>
        <v>311779.59000000003</v>
      </c>
      <c r="AD34" s="14">
        <f t="shared" si="17"/>
        <v>12826.770000000019</v>
      </c>
    </row>
    <row r="35" spans="1:30" ht="18.75" x14ac:dyDescent="0.25">
      <c r="A35" s="2">
        <v>7</v>
      </c>
      <c r="B35" s="2">
        <v>2</v>
      </c>
      <c r="C35" s="10" t="s">
        <v>31</v>
      </c>
      <c r="D35" s="13">
        <v>568762.25</v>
      </c>
      <c r="E35" s="14">
        <f t="shared" ref="E35:E39" si="64">F35-D35</f>
        <v>3329.0899999999674</v>
      </c>
      <c r="F35" s="13">
        <v>572091.34</v>
      </c>
      <c r="G35" s="14">
        <f t="shared" ref="G35:G39" si="65">H35-F35</f>
        <v>3181.0300000000279</v>
      </c>
      <c r="H35" s="13">
        <v>575272.37</v>
      </c>
      <c r="I35" s="14">
        <f t="shared" ref="I35:I39" si="66">J35-H35</f>
        <v>0</v>
      </c>
      <c r="J35" s="13">
        <v>575272.37</v>
      </c>
      <c r="K35" s="14">
        <f t="shared" ref="K35:M39" si="67">L35-J35</f>
        <v>-4037.7700000000186</v>
      </c>
      <c r="L35" s="13">
        <v>571234.6</v>
      </c>
      <c r="M35" s="14">
        <f t="shared" si="67"/>
        <v>41.820000000065193</v>
      </c>
      <c r="N35" s="13">
        <v>571276.42000000004</v>
      </c>
      <c r="O35" s="14">
        <f t="shared" ref="O35:O39" si="68">P35-N35</f>
        <v>1339.3999999999069</v>
      </c>
      <c r="P35" s="13">
        <v>572615.81999999995</v>
      </c>
      <c r="Q35" s="14">
        <f t="shared" ref="Q35:Q39" si="69">R35-P35</f>
        <v>19666.050000000047</v>
      </c>
      <c r="R35" s="13">
        <v>592281.87</v>
      </c>
      <c r="S35" s="14">
        <f t="shared" ref="S35:S39" si="70">T35-R35</f>
        <v>-12.869999999995343</v>
      </c>
      <c r="T35" s="13">
        <v>592269</v>
      </c>
      <c r="U35" s="14">
        <f t="shared" ref="U35:U39" si="71">V35-T35</f>
        <v>0</v>
      </c>
      <c r="V35" s="13">
        <v>592269</v>
      </c>
      <c r="W35" s="14">
        <f t="shared" ref="W35:W39" si="72">X35-V35</f>
        <v>-65.67000000004191</v>
      </c>
      <c r="X35" s="13">
        <v>592203.32999999996</v>
      </c>
      <c r="Y35" s="14">
        <f t="shared" ref="Y35:Y39" si="73">Z35-X35</f>
        <v>1862.2399999999907</v>
      </c>
      <c r="Z35" s="13">
        <v>594065.56999999995</v>
      </c>
      <c r="AA35" s="13">
        <f t="shared" si="15"/>
        <v>21018.850000000093</v>
      </c>
      <c r="AB35" s="13">
        <v>615084.42000000004</v>
      </c>
      <c r="AC35" s="13">
        <f t="shared" si="16"/>
        <v>615084.42000000004</v>
      </c>
      <c r="AD35" s="14">
        <f t="shared" si="17"/>
        <v>46322.170000000042</v>
      </c>
    </row>
    <row r="36" spans="1:30" ht="18.75" x14ac:dyDescent="0.25">
      <c r="A36" s="2">
        <v>7</v>
      </c>
      <c r="B36" s="2">
        <v>3</v>
      </c>
      <c r="C36" s="10" t="s">
        <v>32</v>
      </c>
      <c r="D36" s="13">
        <v>55756.63</v>
      </c>
      <c r="E36" s="14">
        <f t="shared" si="64"/>
        <v>-92.719999999993888</v>
      </c>
      <c r="F36" s="13">
        <v>55663.91</v>
      </c>
      <c r="G36" s="14">
        <f t="shared" si="65"/>
        <v>0</v>
      </c>
      <c r="H36" s="13">
        <v>55663.91</v>
      </c>
      <c r="I36" s="14">
        <f t="shared" si="66"/>
        <v>0</v>
      </c>
      <c r="J36" s="13">
        <v>55663.91</v>
      </c>
      <c r="K36" s="14">
        <f t="shared" si="67"/>
        <v>-14.67000000000553</v>
      </c>
      <c r="L36" s="13">
        <v>55649.24</v>
      </c>
      <c r="M36" s="14">
        <f t="shared" si="67"/>
        <v>-251.80999999999767</v>
      </c>
      <c r="N36" s="13">
        <v>55397.43</v>
      </c>
      <c r="O36" s="14">
        <f t="shared" si="68"/>
        <v>34.989999999997963</v>
      </c>
      <c r="P36" s="13">
        <v>55432.42</v>
      </c>
      <c r="Q36" s="14">
        <f t="shared" si="69"/>
        <v>1.0000000002037268E-2</v>
      </c>
      <c r="R36" s="13">
        <v>55432.43</v>
      </c>
      <c r="S36" s="14">
        <f t="shared" si="70"/>
        <v>1225.5699999999997</v>
      </c>
      <c r="T36" s="13">
        <v>56658</v>
      </c>
      <c r="U36" s="14">
        <f t="shared" si="71"/>
        <v>0</v>
      </c>
      <c r="V36" s="13">
        <v>56658</v>
      </c>
      <c r="W36" s="14">
        <f t="shared" si="72"/>
        <v>0</v>
      </c>
      <c r="X36" s="13">
        <v>56658</v>
      </c>
      <c r="Y36" s="14">
        <f t="shared" si="73"/>
        <v>0</v>
      </c>
      <c r="Z36" s="13">
        <v>56658</v>
      </c>
      <c r="AA36" s="13">
        <f t="shared" si="15"/>
        <v>100</v>
      </c>
      <c r="AB36" s="13">
        <v>56758</v>
      </c>
      <c r="AC36" s="13">
        <f t="shared" si="16"/>
        <v>56758</v>
      </c>
      <c r="AD36" s="14">
        <f t="shared" si="17"/>
        <v>1001.3700000000026</v>
      </c>
    </row>
    <row r="37" spans="1:30" ht="30" x14ac:dyDescent="0.25">
      <c r="A37" s="2">
        <v>7</v>
      </c>
      <c r="B37" s="2">
        <v>5</v>
      </c>
      <c r="C37" s="10" t="s">
        <v>33</v>
      </c>
      <c r="D37" s="13">
        <v>0</v>
      </c>
      <c r="E37" s="14">
        <f t="shared" si="64"/>
        <v>0</v>
      </c>
      <c r="F37" s="13">
        <v>0</v>
      </c>
      <c r="G37" s="14">
        <f t="shared" si="65"/>
        <v>0</v>
      </c>
      <c r="H37" s="13">
        <v>0</v>
      </c>
      <c r="I37" s="14">
        <f t="shared" si="66"/>
        <v>0</v>
      </c>
      <c r="J37" s="13">
        <v>0</v>
      </c>
      <c r="K37" s="14">
        <f t="shared" si="67"/>
        <v>0</v>
      </c>
      <c r="L37" s="13">
        <v>0</v>
      </c>
      <c r="M37" s="14">
        <f t="shared" si="67"/>
        <v>0</v>
      </c>
      <c r="N37" s="13">
        <v>0</v>
      </c>
      <c r="O37" s="14">
        <f t="shared" si="68"/>
        <v>0</v>
      </c>
      <c r="P37" s="13">
        <v>0</v>
      </c>
      <c r="Q37" s="14">
        <f t="shared" si="69"/>
        <v>0</v>
      </c>
      <c r="R37" s="13">
        <v>0</v>
      </c>
      <c r="S37" s="14">
        <f t="shared" si="70"/>
        <v>0</v>
      </c>
      <c r="T37" s="13">
        <v>0</v>
      </c>
      <c r="U37" s="14">
        <f t="shared" si="71"/>
        <v>0</v>
      </c>
      <c r="V37" s="13">
        <v>0</v>
      </c>
      <c r="W37" s="14">
        <f t="shared" si="72"/>
        <v>0</v>
      </c>
      <c r="X37" s="13">
        <v>0</v>
      </c>
      <c r="Y37" s="14">
        <f t="shared" si="73"/>
        <v>0</v>
      </c>
      <c r="Z37" s="13">
        <v>0</v>
      </c>
      <c r="AA37" s="13">
        <f t="shared" si="15"/>
        <v>0</v>
      </c>
      <c r="AB37" s="13">
        <v>0</v>
      </c>
      <c r="AC37" s="13">
        <f t="shared" si="16"/>
        <v>0</v>
      </c>
      <c r="AD37" s="14">
        <f t="shared" si="17"/>
        <v>0</v>
      </c>
    </row>
    <row r="38" spans="1:30" ht="18.75" x14ac:dyDescent="0.25">
      <c r="A38" s="2">
        <v>7</v>
      </c>
      <c r="B38" s="2">
        <v>7</v>
      </c>
      <c r="C38" s="10" t="s">
        <v>34</v>
      </c>
      <c r="D38" s="13">
        <v>3393.13</v>
      </c>
      <c r="E38" s="14">
        <f t="shared" si="64"/>
        <v>0</v>
      </c>
      <c r="F38" s="13">
        <v>3393.13</v>
      </c>
      <c r="G38" s="14">
        <f t="shared" si="65"/>
        <v>-4.0700000000001637</v>
      </c>
      <c r="H38" s="13">
        <v>3389.06</v>
      </c>
      <c r="I38" s="14">
        <f t="shared" si="66"/>
        <v>0</v>
      </c>
      <c r="J38" s="13">
        <v>3389.06</v>
      </c>
      <c r="K38" s="14">
        <f t="shared" si="67"/>
        <v>0</v>
      </c>
      <c r="L38" s="13">
        <v>3389.06</v>
      </c>
      <c r="M38" s="14">
        <f t="shared" si="67"/>
        <v>-247.25999999999976</v>
      </c>
      <c r="N38" s="13">
        <v>3141.8</v>
      </c>
      <c r="O38" s="14">
        <f t="shared" si="68"/>
        <v>-11.420000000000073</v>
      </c>
      <c r="P38" s="13">
        <v>3130.38</v>
      </c>
      <c r="Q38" s="14">
        <f t="shared" si="69"/>
        <v>-55.079999999999927</v>
      </c>
      <c r="R38" s="13">
        <v>3075.3</v>
      </c>
      <c r="S38" s="14">
        <f t="shared" si="70"/>
        <v>244</v>
      </c>
      <c r="T38" s="13">
        <v>3319.3</v>
      </c>
      <c r="U38" s="14">
        <f t="shared" si="71"/>
        <v>0</v>
      </c>
      <c r="V38" s="13">
        <v>3319.3</v>
      </c>
      <c r="W38" s="14">
        <f t="shared" si="72"/>
        <v>0</v>
      </c>
      <c r="X38" s="13">
        <v>3319.3</v>
      </c>
      <c r="Y38" s="14">
        <f t="shared" si="73"/>
        <v>585.77</v>
      </c>
      <c r="Z38" s="13">
        <v>3905.07</v>
      </c>
      <c r="AA38" s="13">
        <f t="shared" si="15"/>
        <v>27.259999999999764</v>
      </c>
      <c r="AB38" s="13">
        <v>3932.33</v>
      </c>
      <c r="AC38" s="13">
        <f t="shared" si="16"/>
        <v>3932.33</v>
      </c>
      <c r="AD38" s="14">
        <f t="shared" si="17"/>
        <v>539.19999999999982</v>
      </c>
    </row>
    <row r="39" spans="1:30" ht="18.75" x14ac:dyDescent="0.25">
      <c r="A39" s="2">
        <v>7</v>
      </c>
      <c r="B39" s="2">
        <v>9</v>
      </c>
      <c r="C39" s="10" t="s">
        <v>35</v>
      </c>
      <c r="D39" s="13">
        <v>43348.85</v>
      </c>
      <c r="E39" s="14">
        <f t="shared" si="64"/>
        <v>0</v>
      </c>
      <c r="F39" s="13">
        <v>43348.85</v>
      </c>
      <c r="G39" s="14">
        <f t="shared" si="65"/>
        <v>-98.569999999999709</v>
      </c>
      <c r="H39" s="13">
        <v>43250.28</v>
      </c>
      <c r="I39" s="14">
        <f t="shared" si="66"/>
        <v>0</v>
      </c>
      <c r="J39" s="13">
        <v>43250.28</v>
      </c>
      <c r="K39" s="14">
        <f t="shared" si="67"/>
        <v>-13.5</v>
      </c>
      <c r="L39" s="13">
        <v>43236.78</v>
      </c>
      <c r="M39" s="14">
        <f t="shared" si="67"/>
        <v>0</v>
      </c>
      <c r="N39" s="13">
        <v>43236.78</v>
      </c>
      <c r="O39" s="14">
        <f t="shared" si="68"/>
        <v>-96.369999999995343</v>
      </c>
      <c r="P39" s="13">
        <v>43140.41</v>
      </c>
      <c r="Q39" s="14">
        <f t="shared" si="69"/>
        <v>257.39999999999418</v>
      </c>
      <c r="R39" s="13">
        <v>43397.81</v>
      </c>
      <c r="S39" s="14">
        <f t="shared" si="70"/>
        <v>127.06999999999971</v>
      </c>
      <c r="T39" s="13">
        <v>43524.88</v>
      </c>
      <c r="U39" s="14">
        <f t="shared" si="71"/>
        <v>0</v>
      </c>
      <c r="V39" s="13">
        <v>43524.88</v>
      </c>
      <c r="W39" s="14">
        <f t="shared" si="72"/>
        <v>109.30000000000291</v>
      </c>
      <c r="X39" s="13">
        <v>43634.18</v>
      </c>
      <c r="Y39" s="14">
        <f t="shared" si="73"/>
        <v>-7.9100000000034925</v>
      </c>
      <c r="Z39" s="13">
        <v>43626.27</v>
      </c>
      <c r="AA39" s="13">
        <f t="shared" si="15"/>
        <v>-555.09999999999854</v>
      </c>
      <c r="AB39" s="13">
        <v>43071.17</v>
      </c>
      <c r="AC39" s="13">
        <f t="shared" si="16"/>
        <v>43071.17</v>
      </c>
      <c r="AD39" s="14">
        <f t="shared" si="17"/>
        <v>-277.68000000000029</v>
      </c>
    </row>
    <row r="40" spans="1:30" s="9" customFormat="1" ht="18.75" x14ac:dyDescent="0.2">
      <c r="A40" s="3">
        <v>8</v>
      </c>
      <c r="B40" s="3" t="s">
        <v>4</v>
      </c>
      <c r="C40" s="4" t="s">
        <v>36</v>
      </c>
      <c r="D40" s="12">
        <f>SUM(D41:D42)</f>
        <v>89433.07</v>
      </c>
      <c r="E40" s="12">
        <f t="shared" ref="E40:AD40" si="74">SUM(E41:E42)</f>
        <v>999.98999999999978</v>
      </c>
      <c r="F40" s="12">
        <f t="shared" si="74"/>
        <v>90433.06</v>
      </c>
      <c r="G40" s="12">
        <f t="shared" si="74"/>
        <v>0</v>
      </c>
      <c r="H40" s="12">
        <f t="shared" si="74"/>
        <v>90433.06</v>
      </c>
      <c r="I40" s="12">
        <f t="shared" si="74"/>
        <v>0</v>
      </c>
      <c r="J40" s="12">
        <f t="shared" si="74"/>
        <v>90433.06</v>
      </c>
      <c r="K40" s="12">
        <f t="shared" si="74"/>
        <v>0</v>
      </c>
      <c r="L40" s="12">
        <f t="shared" si="74"/>
        <v>90433.06</v>
      </c>
      <c r="M40" s="12">
        <f t="shared" si="74"/>
        <v>0</v>
      </c>
      <c r="N40" s="12">
        <f t="shared" si="74"/>
        <v>90433.06</v>
      </c>
      <c r="O40" s="12">
        <f t="shared" ref="O40:T40" si="75">SUM(O41:O42)</f>
        <v>0</v>
      </c>
      <c r="P40" s="12">
        <f t="shared" si="75"/>
        <v>90433.06</v>
      </c>
      <c r="Q40" s="12">
        <f t="shared" si="75"/>
        <v>0</v>
      </c>
      <c r="R40" s="12">
        <f t="shared" si="75"/>
        <v>90433.06</v>
      </c>
      <c r="S40" s="12">
        <f t="shared" si="75"/>
        <v>2498.9699999999966</v>
      </c>
      <c r="T40" s="12">
        <f t="shared" si="75"/>
        <v>92932.03</v>
      </c>
      <c r="U40" s="12">
        <f t="shared" ref="U40:V40" si="76">SUM(U41:U42)</f>
        <v>0</v>
      </c>
      <c r="V40" s="12">
        <f t="shared" si="76"/>
        <v>92932.03</v>
      </c>
      <c r="W40" s="12">
        <f t="shared" ref="W40:X40" si="77">SUM(W41:W42)</f>
        <v>3428.0400000000036</v>
      </c>
      <c r="X40" s="12">
        <f t="shared" si="77"/>
        <v>96360.07</v>
      </c>
      <c r="Y40" s="12">
        <f t="shared" ref="Y40:Z40" si="78">SUM(Y41:Y42)</f>
        <v>1684.0499999999884</v>
      </c>
      <c r="Z40" s="12">
        <f t="shared" si="78"/>
        <v>98044.12</v>
      </c>
      <c r="AA40" s="12">
        <f t="shared" si="74"/>
        <v>58.180000000009386</v>
      </c>
      <c r="AB40" s="12">
        <f t="shared" si="74"/>
        <v>98102.3</v>
      </c>
      <c r="AC40" s="12">
        <f t="shared" ref="AC40" si="79">SUM(AC41:AC42)</f>
        <v>98102.3</v>
      </c>
      <c r="AD40" s="12">
        <f t="shared" si="74"/>
        <v>8669.2299999999977</v>
      </c>
    </row>
    <row r="41" spans="1:30" ht="18.75" x14ac:dyDescent="0.25">
      <c r="A41" s="2">
        <v>8</v>
      </c>
      <c r="B41" s="2">
        <v>1</v>
      </c>
      <c r="C41" s="10" t="s">
        <v>37</v>
      </c>
      <c r="D41" s="13">
        <v>84959.52</v>
      </c>
      <c r="E41" s="14">
        <f>F41-D41</f>
        <v>1000</v>
      </c>
      <c r="F41" s="13">
        <v>85959.52</v>
      </c>
      <c r="G41" s="14">
        <f>H41-F41</f>
        <v>0</v>
      </c>
      <c r="H41" s="13">
        <v>85959.52</v>
      </c>
      <c r="I41" s="14">
        <f>J41-H41</f>
        <v>0</v>
      </c>
      <c r="J41" s="13">
        <v>85959.52</v>
      </c>
      <c r="K41" s="14">
        <f>L41-J41</f>
        <v>0</v>
      </c>
      <c r="L41" s="13">
        <v>85959.52</v>
      </c>
      <c r="M41" s="14">
        <f>N41-L41</f>
        <v>0</v>
      </c>
      <c r="N41" s="13">
        <v>85959.52</v>
      </c>
      <c r="O41" s="14">
        <f>P41-N41</f>
        <v>0</v>
      </c>
      <c r="P41" s="13">
        <v>85959.52</v>
      </c>
      <c r="Q41" s="14">
        <f>R41-P41</f>
        <v>0</v>
      </c>
      <c r="R41" s="13">
        <v>85959.52</v>
      </c>
      <c r="S41" s="14">
        <f>T41-R41</f>
        <v>2457.8399999999965</v>
      </c>
      <c r="T41" s="13">
        <v>88417.36</v>
      </c>
      <c r="U41" s="14">
        <f>V41-T41</f>
        <v>0</v>
      </c>
      <c r="V41" s="13">
        <v>88417.36</v>
      </c>
      <c r="W41" s="14">
        <f>X41-V41</f>
        <v>3364.0200000000041</v>
      </c>
      <c r="X41" s="13">
        <v>91781.38</v>
      </c>
      <c r="Y41" s="14">
        <f>Z41-X41</f>
        <v>1684.0499999999884</v>
      </c>
      <c r="Z41" s="13">
        <v>93465.43</v>
      </c>
      <c r="AA41" s="13">
        <f t="shared" si="15"/>
        <v>78.650000000008731</v>
      </c>
      <c r="AB41" s="13">
        <v>93544.08</v>
      </c>
      <c r="AC41" s="13">
        <f t="shared" si="16"/>
        <v>93544.08</v>
      </c>
      <c r="AD41" s="14">
        <f t="shared" si="17"/>
        <v>8584.5599999999977</v>
      </c>
    </row>
    <row r="42" spans="1:30" ht="30" x14ac:dyDescent="0.25">
      <c r="A42" s="2">
        <v>8</v>
      </c>
      <c r="B42" s="2">
        <v>4</v>
      </c>
      <c r="C42" s="10" t="s">
        <v>38</v>
      </c>
      <c r="D42" s="13">
        <v>4473.55</v>
      </c>
      <c r="E42" s="14">
        <f>F42-D42</f>
        <v>-1.0000000000218279E-2</v>
      </c>
      <c r="F42" s="13">
        <v>4473.54</v>
      </c>
      <c r="G42" s="14">
        <f>H42-F42</f>
        <v>0</v>
      </c>
      <c r="H42" s="13">
        <v>4473.54</v>
      </c>
      <c r="I42" s="14">
        <f>J42-H42</f>
        <v>0</v>
      </c>
      <c r="J42" s="13">
        <v>4473.54</v>
      </c>
      <c r="K42" s="14">
        <f>L42-J42</f>
        <v>0</v>
      </c>
      <c r="L42" s="13">
        <v>4473.54</v>
      </c>
      <c r="M42" s="14">
        <f>N42-L42</f>
        <v>0</v>
      </c>
      <c r="N42" s="13">
        <v>4473.54</v>
      </c>
      <c r="O42" s="14">
        <f>P42-N42</f>
        <v>0</v>
      </c>
      <c r="P42" s="13">
        <v>4473.54</v>
      </c>
      <c r="Q42" s="14">
        <f>R42-P42</f>
        <v>0</v>
      </c>
      <c r="R42" s="13">
        <v>4473.54</v>
      </c>
      <c r="S42" s="14">
        <f>T42-R42</f>
        <v>41.130000000000109</v>
      </c>
      <c r="T42" s="13">
        <v>4514.67</v>
      </c>
      <c r="U42" s="14">
        <f>V42-T42</f>
        <v>0</v>
      </c>
      <c r="V42" s="13">
        <v>4514.67</v>
      </c>
      <c r="W42" s="14">
        <f>X42-V42</f>
        <v>64.019999999999527</v>
      </c>
      <c r="X42" s="13">
        <v>4578.6899999999996</v>
      </c>
      <c r="Y42" s="14">
        <f>Z42-X42</f>
        <v>0</v>
      </c>
      <c r="Z42" s="13">
        <v>4578.6899999999996</v>
      </c>
      <c r="AA42" s="13">
        <f t="shared" si="15"/>
        <v>-20.469999999999345</v>
      </c>
      <c r="AB42" s="13">
        <v>4558.22</v>
      </c>
      <c r="AC42" s="13">
        <f t="shared" si="16"/>
        <v>4558.22</v>
      </c>
      <c r="AD42" s="14">
        <f t="shared" si="17"/>
        <v>84.670000000000073</v>
      </c>
    </row>
    <row r="43" spans="1:30" s="9" customFormat="1" ht="18.75" x14ac:dyDescent="0.2">
      <c r="A43" s="3">
        <v>10</v>
      </c>
      <c r="B43" s="3" t="s">
        <v>4</v>
      </c>
      <c r="C43" s="4" t="s">
        <v>39</v>
      </c>
      <c r="D43" s="12">
        <f>SUM(D44:D46)</f>
        <v>592896.52</v>
      </c>
      <c r="E43" s="12">
        <f t="shared" ref="E43:AD43" si="80">SUM(E44:E46)</f>
        <v>2.0000000367872417E-3</v>
      </c>
      <c r="F43" s="12">
        <f t="shared" si="80"/>
        <v>592896.522</v>
      </c>
      <c r="G43" s="12">
        <f t="shared" si="80"/>
        <v>2048.4799999999996</v>
      </c>
      <c r="H43" s="12">
        <f t="shared" si="80"/>
        <v>594945.00199999998</v>
      </c>
      <c r="I43" s="12">
        <f t="shared" si="80"/>
        <v>523.60800000000745</v>
      </c>
      <c r="J43" s="12">
        <f t="shared" si="80"/>
        <v>595468.61</v>
      </c>
      <c r="K43" s="12">
        <f t="shared" si="80"/>
        <v>0</v>
      </c>
      <c r="L43" s="12">
        <f t="shared" si="80"/>
        <v>595468.61</v>
      </c>
      <c r="M43" s="12">
        <f t="shared" si="80"/>
        <v>0</v>
      </c>
      <c r="N43" s="12">
        <f t="shared" si="80"/>
        <v>595468.61</v>
      </c>
      <c r="O43" s="12">
        <f t="shared" ref="O43:T43" si="81">SUM(O44:O46)</f>
        <v>240.21999999994296</v>
      </c>
      <c r="P43" s="12">
        <f t="shared" si="81"/>
        <v>595708.82999999996</v>
      </c>
      <c r="Q43" s="12">
        <f t="shared" si="81"/>
        <v>-21847.279999999999</v>
      </c>
      <c r="R43" s="12">
        <f t="shared" si="81"/>
        <v>573861.54999999993</v>
      </c>
      <c r="S43" s="12">
        <f t="shared" si="81"/>
        <v>0</v>
      </c>
      <c r="T43" s="12">
        <f t="shared" si="81"/>
        <v>573861.54999999993</v>
      </c>
      <c r="U43" s="12">
        <f t="shared" ref="U43:V43" si="82">SUM(U44:U46)</f>
        <v>0</v>
      </c>
      <c r="V43" s="12">
        <f t="shared" si="82"/>
        <v>573861.54999999993</v>
      </c>
      <c r="W43" s="12">
        <f t="shared" ref="W43:X43" si="83">SUM(W44:W46)</f>
        <v>-632.64999999995052</v>
      </c>
      <c r="X43" s="12">
        <f t="shared" si="83"/>
        <v>573228.9</v>
      </c>
      <c r="Y43" s="12">
        <f t="shared" ref="Y43:Z43" si="84">SUM(Y44:Y46)</f>
        <v>2032.700000000008</v>
      </c>
      <c r="Z43" s="12">
        <f t="shared" si="84"/>
        <v>575261.60000000009</v>
      </c>
      <c r="AA43" s="12">
        <f t="shared" si="80"/>
        <v>-6807.9700000000448</v>
      </c>
      <c r="AB43" s="12">
        <f t="shared" si="80"/>
        <v>568453.63</v>
      </c>
      <c r="AC43" s="12">
        <f t="shared" ref="AC43" si="85">SUM(AC44:AC46)</f>
        <v>568453.63</v>
      </c>
      <c r="AD43" s="12">
        <f t="shared" si="80"/>
        <v>-24442.89</v>
      </c>
    </row>
    <row r="44" spans="1:30" ht="18.75" x14ac:dyDescent="0.25">
      <c r="A44" s="2">
        <v>10</v>
      </c>
      <c r="B44" s="2">
        <v>3</v>
      </c>
      <c r="C44" s="10" t="s">
        <v>40</v>
      </c>
      <c r="D44" s="13">
        <v>197571.38</v>
      </c>
      <c r="E44" s="14">
        <f>F44-D44</f>
        <v>0</v>
      </c>
      <c r="F44" s="13">
        <v>197571.38</v>
      </c>
      <c r="G44" s="14">
        <f>H44-F44</f>
        <v>41.5</v>
      </c>
      <c r="H44" s="13">
        <v>197612.88</v>
      </c>
      <c r="I44" s="14">
        <f>J44-H44</f>
        <v>0</v>
      </c>
      <c r="J44" s="13">
        <v>197612.88</v>
      </c>
      <c r="K44" s="14">
        <f>L44-J44</f>
        <v>0</v>
      </c>
      <c r="L44" s="13">
        <v>197612.88</v>
      </c>
      <c r="M44" s="14">
        <f>N44-L44</f>
        <v>0.80999999999767169</v>
      </c>
      <c r="N44" s="13">
        <v>197613.69</v>
      </c>
      <c r="O44" s="14">
        <f>P44-N44</f>
        <v>5.2099999999918509</v>
      </c>
      <c r="P44" s="13">
        <v>197618.9</v>
      </c>
      <c r="Q44" s="14">
        <f>R44-P44</f>
        <v>-2873.179999999993</v>
      </c>
      <c r="R44" s="13">
        <v>194745.72</v>
      </c>
      <c r="S44" s="14">
        <f>T44-R44</f>
        <v>0</v>
      </c>
      <c r="T44" s="13">
        <v>194745.72</v>
      </c>
      <c r="U44" s="14">
        <f>V44-T44</f>
        <v>0</v>
      </c>
      <c r="V44" s="13">
        <v>194745.72</v>
      </c>
      <c r="W44" s="14">
        <f>X44-V44</f>
        <v>-92.190000000002328</v>
      </c>
      <c r="X44" s="13">
        <v>194653.53</v>
      </c>
      <c r="Y44" s="14">
        <f>Z44-X44</f>
        <v>3144.5100000000093</v>
      </c>
      <c r="Z44" s="13">
        <v>197798.04</v>
      </c>
      <c r="AA44" s="13">
        <f t="shared" si="15"/>
        <v>7422.6399999999849</v>
      </c>
      <c r="AB44" s="13">
        <v>205220.68</v>
      </c>
      <c r="AC44" s="13">
        <f t="shared" si="16"/>
        <v>205220.68</v>
      </c>
      <c r="AD44" s="14">
        <f t="shared" si="17"/>
        <v>7649.2999999999884</v>
      </c>
    </row>
    <row r="45" spans="1:30" ht="18.75" x14ac:dyDescent="0.25">
      <c r="A45" s="2">
        <v>10</v>
      </c>
      <c r="B45" s="2">
        <v>4</v>
      </c>
      <c r="C45" s="10" t="s">
        <v>41</v>
      </c>
      <c r="D45" s="13">
        <v>368825.73</v>
      </c>
      <c r="E45" s="14">
        <f t="shared" ref="E45:E46" si="86">F45-D45</f>
        <v>2.0000000367872417E-3</v>
      </c>
      <c r="F45" s="13">
        <v>368825.73200000002</v>
      </c>
      <c r="G45" s="14">
        <f t="shared" ref="G45:G46" si="87">H45-F45</f>
        <v>0</v>
      </c>
      <c r="H45" s="13">
        <v>368825.73200000002</v>
      </c>
      <c r="I45" s="14">
        <f t="shared" ref="I45:I46" si="88">J45-H45</f>
        <v>523.60800000000745</v>
      </c>
      <c r="J45" s="13">
        <v>369349.34</v>
      </c>
      <c r="K45" s="14">
        <f t="shared" ref="K45:M46" si="89">L45-J45</f>
        <v>0</v>
      </c>
      <c r="L45" s="13">
        <v>369349.34</v>
      </c>
      <c r="M45" s="14">
        <f t="shared" si="89"/>
        <v>0</v>
      </c>
      <c r="N45" s="13">
        <v>369349.34</v>
      </c>
      <c r="O45" s="14">
        <f t="shared" ref="O45:O46" si="90">P45-N45</f>
        <v>235.00999999995111</v>
      </c>
      <c r="P45" s="13">
        <v>369584.35</v>
      </c>
      <c r="Q45" s="14">
        <f t="shared" ref="Q45:Q46" si="91">R45-P45</f>
        <v>-19317.630000000005</v>
      </c>
      <c r="R45" s="13">
        <v>350266.72</v>
      </c>
      <c r="S45" s="14">
        <f t="shared" ref="S45:S46" si="92">T45-R45</f>
        <v>0</v>
      </c>
      <c r="T45" s="13">
        <v>350266.72</v>
      </c>
      <c r="U45" s="14">
        <f t="shared" ref="U45:U46" si="93">V45-T45</f>
        <v>0</v>
      </c>
      <c r="V45" s="13">
        <v>350266.72</v>
      </c>
      <c r="W45" s="14">
        <f t="shared" ref="W45:W46" si="94">X45-V45</f>
        <v>-965.62999999994645</v>
      </c>
      <c r="X45" s="13">
        <v>349301.09</v>
      </c>
      <c r="Y45" s="14">
        <f t="shared" ref="Y45:Y46" si="95">Z45-X45</f>
        <v>-1080.9400000000023</v>
      </c>
      <c r="Z45" s="13">
        <v>348220.15</v>
      </c>
      <c r="AA45" s="13">
        <f t="shared" si="15"/>
        <v>-14226.97000000003</v>
      </c>
      <c r="AB45" s="13">
        <v>333993.18</v>
      </c>
      <c r="AC45" s="13">
        <f t="shared" si="16"/>
        <v>333993.18</v>
      </c>
      <c r="AD45" s="14">
        <f t="shared" si="17"/>
        <v>-34832.549999999988</v>
      </c>
    </row>
    <row r="46" spans="1:30" ht="18.75" x14ac:dyDescent="0.25">
      <c r="A46" s="2">
        <v>10</v>
      </c>
      <c r="B46" s="2">
        <v>6</v>
      </c>
      <c r="C46" s="10" t="s">
        <v>42</v>
      </c>
      <c r="D46" s="13">
        <v>26499.41</v>
      </c>
      <c r="E46" s="14">
        <f t="shared" si="86"/>
        <v>0</v>
      </c>
      <c r="F46" s="13">
        <v>26499.41</v>
      </c>
      <c r="G46" s="14">
        <f t="shared" si="87"/>
        <v>2006.9799999999996</v>
      </c>
      <c r="H46" s="13">
        <v>28506.39</v>
      </c>
      <c r="I46" s="14">
        <f t="shared" si="88"/>
        <v>0</v>
      </c>
      <c r="J46" s="13">
        <v>28506.39</v>
      </c>
      <c r="K46" s="14">
        <f t="shared" si="89"/>
        <v>0</v>
      </c>
      <c r="L46" s="13">
        <v>28506.39</v>
      </c>
      <c r="M46" s="14">
        <f t="shared" si="89"/>
        <v>-0.80999999999767169</v>
      </c>
      <c r="N46" s="13">
        <v>28505.58</v>
      </c>
      <c r="O46" s="14">
        <f t="shared" si="90"/>
        <v>0</v>
      </c>
      <c r="P46" s="13">
        <v>28505.58</v>
      </c>
      <c r="Q46" s="14">
        <f t="shared" si="91"/>
        <v>343.52999999999884</v>
      </c>
      <c r="R46" s="13">
        <v>28849.11</v>
      </c>
      <c r="S46" s="14">
        <f t="shared" si="92"/>
        <v>0</v>
      </c>
      <c r="T46" s="13">
        <v>28849.11</v>
      </c>
      <c r="U46" s="14">
        <f t="shared" si="93"/>
        <v>0</v>
      </c>
      <c r="V46" s="13">
        <v>28849.11</v>
      </c>
      <c r="W46" s="14">
        <f t="shared" si="94"/>
        <v>425.16999999999825</v>
      </c>
      <c r="X46" s="13">
        <v>29274.28</v>
      </c>
      <c r="Y46" s="14">
        <f t="shared" si="95"/>
        <v>-30.869999999998981</v>
      </c>
      <c r="Z46" s="13">
        <v>29243.41</v>
      </c>
      <c r="AA46" s="13">
        <f t="shared" si="15"/>
        <v>-3.6399999999994179</v>
      </c>
      <c r="AB46" s="13">
        <v>29239.77</v>
      </c>
      <c r="AC46" s="13">
        <f t="shared" si="16"/>
        <v>29239.77</v>
      </c>
      <c r="AD46" s="14">
        <f t="shared" si="17"/>
        <v>2740.3600000000006</v>
      </c>
    </row>
    <row r="47" spans="1:30" s="9" customFormat="1" ht="18.75" x14ac:dyDescent="0.2">
      <c r="A47" s="3">
        <v>11</v>
      </c>
      <c r="B47" s="3" t="s">
        <v>4</v>
      </c>
      <c r="C47" s="4" t="s">
        <v>43</v>
      </c>
      <c r="D47" s="12">
        <f>SUM(D48:D50)</f>
        <v>41995.950000000004</v>
      </c>
      <c r="E47" s="12">
        <f t="shared" ref="E47:AD47" si="96">SUM(E48:E50)</f>
        <v>2029.0499999999993</v>
      </c>
      <c r="F47" s="12">
        <f>SUM(F48:F50)</f>
        <v>44025</v>
      </c>
      <c r="G47" s="12">
        <f t="shared" si="96"/>
        <v>26495.230000000003</v>
      </c>
      <c r="H47" s="12">
        <f t="shared" si="96"/>
        <v>70520.23</v>
      </c>
      <c r="I47" s="12">
        <f t="shared" si="96"/>
        <v>0</v>
      </c>
      <c r="J47" s="12">
        <f t="shared" si="96"/>
        <v>70520.23</v>
      </c>
      <c r="K47" s="12">
        <f t="shared" si="96"/>
        <v>0</v>
      </c>
      <c r="L47" s="12">
        <f t="shared" si="96"/>
        <v>70520.23</v>
      </c>
      <c r="M47" s="12">
        <f t="shared" si="96"/>
        <v>0</v>
      </c>
      <c r="N47" s="12">
        <f t="shared" si="96"/>
        <v>70520.23</v>
      </c>
      <c r="O47" s="12">
        <f t="shared" ref="O47:T47" si="97">SUM(O48:O50)</f>
        <v>42</v>
      </c>
      <c r="P47" s="12">
        <f t="shared" si="97"/>
        <v>70562.23</v>
      </c>
      <c r="Q47" s="12">
        <f t="shared" si="97"/>
        <v>0</v>
      </c>
      <c r="R47" s="12">
        <f t="shared" si="97"/>
        <v>70562.23</v>
      </c>
      <c r="S47" s="12">
        <f t="shared" si="97"/>
        <v>527.66000000000167</v>
      </c>
      <c r="T47" s="12">
        <f t="shared" si="97"/>
        <v>71089.89</v>
      </c>
      <c r="U47" s="12">
        <f t="shared" ref="U47:V47" si="98">SUM(U48:U50)</f>
        <v>0</v>
      </c>
      <c r="V47" s="12">
        <f t="shared" si="98"/>
        <v>71089.89</v>
      </c>
      <c r="W47" s="12">
        <f t="shared" ref="W47:X47" si="99">SUM(W48:W50)</f>
        <v>-248.26000000000204</v>
      </c>
      <c r="X47" s="12">
        <f t="shared" si="99"/>
        <v>70841.63</v>
      </c>
      <c r="Y47" s="12">
        <f t="shared" ref="Y47:Z47" si="100">SUM(Y48:Y50)</f>
        <v>0</v>
      </c>
      <c r="Z47" s="12">
        <f t="shared" si="100"/>
        <v>70841.63</v>
      </c>
      <c r="AA47" s="12">
        <f>SUM(AA48:AA50)</f>
        <v>11.709999999994579</v>
      </c>
      <c r="AB47" s="12">
        <f t="shared" si="96"/>
        <v>70853.34</v>
      </c>
      <c r="AC47" s="12">
        <f t="shared" ref="AC47" si="101">SUM(AC48:AC50)</f>
        <v>70853.34</v>
      </c>
      <c r="AD47" s="12">
        <f t="shared" si="96"/>
        <v>28857.389999999996</v>
      </c>
    </row>
    <row r="48" spans="1:30" ht="18.75" x14ac:dyDescent="0.25">
      <c r="A48" s="2">
        <v>11</v>
      </c>
      <c r="B48" s="2">
        <v>2</v>
      </c>
      <c r="C48" s="10" t="s">
        <v>44</v>
      </c>
      <c r="D48" s="13">
        <v>20514.849999999999</v>
      </c>
      <c r="E48" s="14">
        <f>F48-D48</f>
        <v>1935.6800000000003</v>
      </c>
      <c r="F48" s="13">
        <v>22450.53</v>
      </c>
      <c r="G48" s="14">
        <f>H48-F48</f>
        <v>26495.230000000003</v>
      </c>
      <c r="H48" s="13">
        <v>48945.760000000002</v>
      </c>
      <c r="I48" s="14">
        <f>J48-H48</f>
        <v>0</v>
      </c>
      <c r="J48" s="13">
        <v>48945.760000000002</v>
      </c>
      <c r="K48" s="14">
        <f>L48-J48</f>
        <v>0</v>
      </c>
      <c r="L48" s="13">
        <v>48945.760000000002</v>
      </c>
      <c r="M48" s="14">
        <f>N48-L48</f>
        <v>0</v>
      </c>
      <c r="N48" s="13">
        <v>48945.760000000002</v>
      </c>
      <c r="O48" s="14">
        <f>P48-N48</f>
        <v>80</v>
      </c>
      <c r="P48" s="13">
        <v>49025.760000000002</v>
      </c>
      <c r="Q48" s="14">
        <f>R48-P48</f>
        <v>0</v>
      </c>
      <c r="R48" s="13">
        <v>49025.760000000002</v>
      </c>
      <c r="S48" s="14">
        <f>T48-R48</f>
        <v>135.43000000000029</v>
      </c>
      <c r="T48" s="13">
        <v>49161.19</v>
      </c>
      <c r="U48" s="14">
        <f>V48-T48</f>
        <v>0</v>
      </c>
      <c r="V48" s="13">
        <v>49161.19</v>
      </c>
      <c r="W48" s="14">
        <f>X48-V48</f>
        <v>-300</v>
      </c>
      <c r="X48" s="13">
        <v>48861.19</v>
      </c>
      <c r="Y48" s="14">
        <f>Z48-X48</f>
        <v>0</v>
      </c>
      <c r="Z48" s="13">
        <v>48861.19</v>
      </c>
      <c r="AA48" s="13">
        <f t="shared" si="15"/>
        <v>11.189999999995052</v>
      </c>
      <c r="AB48" s="13">
        <v>48872.38</v>
      </c>
      <c r="AC48" s="13">
        <f t="shared" si="16"/>
        <v>48872.38</v>
      </c>
      <c r="AD48" s="14">
        <f t="shared" si="17"/>
        <v>28357.53</v>
      </c>
    </row>
    <row r="49" spans="1:30" ht="18.75" x14ac:dyDescent="0.25">
      <c r="A49" s="2">
        <v>11</v>
      </c>
      <c r="B49" s="2">
        <v>3</v>
      </c>
      <c r="C49" s="10" t="s">
        <v>56</v>
      </c>
      <c r="D49" s="13">
        <v>18346.060000000001</v>
      </c>
      <c r="E49" s="14">
        <f>F49-D49</f>
        <v>93.369999999998981</v>
      </c>
      <c r="F49" s="13">
        <v>18439.43</v>
      </c>
      <c r="G49" s="14">
        <f>H49-F49</f>
        <v>0</v>
      </c>
      <c r="H49" s="13">
        <v>18439.43</v>
      </c>
      <c r="I49" s="14"/>
      <c r="J49" s="13">
        <v>18439.43</v>
      </c>
      <c r="K49" s="14"/>
      <c r="L49" s="13">
        <v>18439.43</v>
      </c>
      <c r="M49" s="14">
        <f>N49-L49</f>
        <v>0</v>
      </c>
      <c r="N49" s="13">
        <v>18439.43</v>
      </c>
      <c r="O49" s="14">
        <f>P49-N49</f>
        <v>42</v>
      </c>
      <c r="P49" s="13">
        <v>18481.43</v>
      </c>
      <c r="Q49" s="14">
        <f>R49-P49</f>
        <v>0</v>
      </c>
      <c r="R49" s="13">
        <v>18481.43</v>
      </c>
      <c r="S49" s="14">
        <f>T49-R49</f>
        <v>363.65000000000146</v>
      </c>
      <c r="T49" s="13">
        <v>18845.080000000002</v>
      </c>
      <c r="U49" s="14">
        <f>V49-T49</f>
        <v>0</v>
      </c>
      <c r="V49" s="13">
        <v>18845.080000000002</v>
      </c>
      <c r="W49" s="14">
        <f>X49-V49</f>
        <v>-1.0000000002037268E-2</v>
      </c>
      <c r="X49" s="13">
        <v>18845.07</v>
      </c>
      <c r="Y49" s="14">
        <f>Z49-X49</f>
        <v>0</v>
      </c>
      <c r="Z49" s="13">
        <v>18845.07</v>
      </c>
      <c r="AA49" s="13">
        <f t="shared" si="15"/>
        <v>27.049999999999272</v>
      </c>
      <c r="AB49" s="13">
        <v>18872.12</v>
      </c>
      <c r="AC49" s="13">
        <f t="shared" si="16"/>
        <v>18872.12</v>
      </c>
      <c r="AD49" s="14">
        <f t="shared" si="17"/>
        <v>526.05999999999767</v>
      </c>
    </row>
    <row r="50" spans="1:30" ht="30" x14ac:dyDescent="0.25">
      <c r="A50" s="2">
        <v>11</v>
      </c>
      <c r="B50" s="2">
        <v>5</v>
      </c>
      <c r="C50" s="10" t="s">
        <v>53</v>
      </c>
      <c r="D50" s="13">
        <v>3135.04</v>
      </c>
      <c r="E50" s="14">
        <f>F50-D50</f>
        <v>0</v>
      </c>
      <c r="F50" s="13">
        <v>3135.04</v>
      </c>
      <c r="G50" s="14">
        <f>H50-F50</f>
        <v>0</v>
      </c>
      <c r="H50" s="13">
        <v>3135.04</v>
      </c>
      <c r="I50" s="14">
        <f>J50-H50</f>
        <v>0</v>
      </c>
      <c r="J50" s="13">
        <v>3135.04</v>
      </c>
      <c r="K50" s="14">
        <f>L50-J50</f>
        <v>0</v>
      </c>
      <c r="L50" s="13">
        <v>3135.04</v>
      </c>
      <c r="M50" s="14">
        <f>N50-L50</f>
        <v>0</v>
      </c>
      <c r="N50" s="13">
        <v>3135.04</v>
      </c>
      <c r="O50" s="14">
        <f>P50-N50</f>
        <v>-80</v>
      </c>
      <c r="P50" s="13">
        <v>3055.04</v>
      </c>
      <c r="Q50" s="14">
        <f>R50-P50</f>
        <v>0</v>
      </c>
      <c r="R50" s="13">
        <v>3055.04</v>
      </c>
      <c r="S50" s="14">
        <f>T50-R50</f>
        <v>28.579999999999927</v>
      </c>
      <c r="T50" s="13">
        <v>3083.62</v>
      </c>
      <c r="U50" s="14">
        <f>V50-T50</f>
        <v>0</v>
      </c>
      <c r="V50" s="13">
        <v>3083.62</v>
      </c>
      <c r="W50" s="14">
        <f>X50-V50</f>
        <v>51.75</v>
      </c>
      <c r="X50" s="13">
        <v>3135.37</v>
      </c>
      <c r="Y50" s="14">
        <f>Z50-X50</f>
        <v>0</v>
      </c>
      <c r="Z50" s="13">
        <v>3135.37</v>
      </c>
      <c r="AA50" s="13">
        <f t="shared" si="15"/>
        <v>-26.529999999999745</v>
      </c>
      <c r="AB50" s="13">
        <v>3108.84</v>
      </c>
      <c r="AC50" s="13">
        <f t="shared" si="16"/>
        <v>3108.84</v>
      </c>
      <c r="AD50" s="14">
        <f t="shared" si="17"/>
        <v>-26.199999999999818</v>
      </c>
    </row>
    <row r="51" spans="1:30" s="9" customFormat="1" ht="28.5" x14ac:dyDescent="0.2">
      <c r="A51" s="3">
        <v>13</v>
      </c>
      <c r="B51" s="3" t="s">
        <v>4</v>
      </c>
      <c r="C51" s="4" t="s">
        <v>45</v>
      </c>
      <c r="D51" s="12">
        <f>SUM(D52)</f>
        <v>0</v>
      </c>
      <c r="E51" s="12">
        <f t="shared" ref="E51:AD51" si="102">SUM(E52)</f>
        <v>0</v>
      </c>
      <c r="F51" s="12">
        <f t="shared" si="102"/>
        <v>0</v>
      </c>
      <c r="G51" s="12">
        <f t="shared" si="102"/>
        <v>0</v>
      </c>
      <c r="H51" s="12">
        <f t="shared" si="102"/>
        <v>0</v>
      </c>
      <c r="I51" s="12">
        <f t="shared" si="102"/>
        <v>0</v>
      </c>
      <c r="J51" s="12">
        <f t="shared" si="102"/>
        <v>0</v>
      </c>
      <c r="K51" s="12">
        <f t="shared" si="102"/>
        <v>0</v>
      </c>
      <c r="L51" s="12">
        <f t="shared" si="102"/>
        <v>0</v>
      </c>
      <c r="M51" s="12">
        <f t="shared" si="102"/>
        <v>0</v>
      </c>
      <c r="N51" s="12">
        <f t="shared" si="102"/>
        <v>0</v>
      </c>
      <c r="O51" s="12">
        <f t="shared" si="102"/>
        <v>0</v>
      </c>
      <c r="P51" s="12">
        <f t="shared" si="102"/>
        <v>0</v>
      </c>
      <c r="Q51" s="12">
        <f t="shared" si="102"/>
        <v>0</v>
      </c>
      <c r="R51" s="12">
        <f t="shared" si="102"/>
        <v>0</v>
      </c>
      <c r="S51" s="12">
        <f t="shared" si="102"/>
        <v>0</v>
      </c>
      <c r="T51" s="12">
        <f t="shared" si="102"/>
        <v>0</v>
      </c>
      <c r="U51" s="12">
        <f t="shared" si="102"/>
        <v>0</v>
      </c>
      <c r="V51" s="12">
        <f t="shared" si="102"/>
        <v>0</v>
      </c>
      <c r="W51" s="12">
        <f t="shared" si="102"/>
        <v>0</v>
      </c>
      <c r="X51" s="12">
        <f t="shared" si="102"/>
        <v>0</v>
      </c>
      <c r="Y51" s="12">
        <f t="shared" si="102"/>
        <v>0</v>
      </c>
      <c r="Z51" s="12">
        <f t="shared" si="102"/>
        <v>0</v>
      </c>
      <c r="AA51" s="12">
        <f t="shared" si="102"/>
        <v>0</v>
      </c>
      <c r="AB51" s="12">
        <f t="shared" si="102"/>
        <v>0</v>
      </c>
      <c r="AC51" s="12">
        <f t="shared" si="102"/>
        <v>0</v>
      </c>
      <c r="AD51" s="12">
        <f t="shared" si="102"/>
        <v>0</v>
      </c>
    </row>
    <row r="52" spans="1:30" ht="30" x14ac:dyDescent="0.25">
      <c r="A52" s="2">
        <v>13</v>
      </c>
      <c r="B52" s="2">
        <v>1</v>
      </c>
      <c r="C52" s="10" t="s">
        <v>46</v>
      </c>
      <c r="D52" s="13">
        <v>0</v>
      </c>
      <c r="E52" s="14">
        <f>F52-D52</f>
        <v>0</v>
      </c>
      <c r="F52" s="13">
        <v>0</v>
      </c>
      <c r="G52" s="14">
        <f>H52-F52</f>
        <v>0</v>
      </c>
      <c r="H52" s="13">
        <v>0</v>
      </c>
      <c r="I52" s="14">
        <f>J52-H52</f>
        <v>0</v>
      </c>
      <c r="J52" s="13">
        <v>0</v>
      </c>
      <c r="K52" s="14">
        <f>L52-J52</f>
        <v>0</v>
      </c>
      <c r="L52" s="13">
        <v>0</v>
      </c>
      <c r="M52" s="14">
        <f>N52-L52</f>
        <v>0</v>
      </c>
      <c r="N52" s="13">
        <v>0</v>
      </c>
      <c r="O52" s="14">
        <f>P52-N52</f>
        <v>0</v>
      </c>
      <c r="P52" s="13">
        <v>0</v>
      </c>
      <c r="Q52" s="14">
        <f>R52-P52</f>
        <v>0</v>
      </c>
      <c r="R52" s="13">
        <v>0</v>
      </c>
      <c r="S52" s="14">
        <f>T52-R52</f>
        <v>0</v>
      </c>
      <c r="T52" s="13">
        <v>0</v>
      </c>
      <c r="U52" s="14">
        <f>V52-T52</f>
        <v>0</v>
      </c>
      <c r="V52" s="13">
        <v>0</v>
      </c>
      <c r="W52" s="14">
        <f>X52-V52</f>
        <v>0</v>
      </c>
      <c r="X52" s="13">
        <v>0</v>
      </c>
      <c r="Y52" s="14">
        <f>Z52-X52</f>
        <v>0</v>
      </c>
      <c r="Z52" s="13">
        <v>0</v>
      </c>
      <c r="AA52" s="13">
        <f t="shared" si="15"/>
        <v>0</v>
      </c>
      <c r="AB52" s="13">
        <v>0</v>
      </c>
      <c r="AC52" s="13">
        <f t="shared" si="16"/>
        <v>0</v>
      </c>
      <c r="AD52" s="14">
        <f t="shared" si="17"/>
        <v>0</v>
      </c>
    </row>
    <row r="53" spans="1:30" s="15" customFormat="1" ht="24.75" customHeight="1" x14ac:dyDescent="0.3">
      <c r="A53" s="16"/>
      <c r="B53" s="16"/>
      <c r="C53" s="17" t="s">
        <v>47</v>
      </c>
      <c r="D53" s="18">
        <f>D7+D16+D18+D21+D26+D31+D33+D40+D43+D47+D51</f>
        <v>2209703.4500000002</v>
      </c>
      <c r="E53" s="18">
        <f t="shared" ref="E53:AB53" si="103">E7+E16+E18+E21+E26+E31+E33+E40+E43+E47+E51</f>
        <v>93941.68200000003</v>
      </c>
      <c r="F53" s="18">
        <f>F7+F16+F18+F21+F26+F31+F33+F40+F43+F47+F51</f>
        <v>2303645.1320000002</v>
      </c>
      <c r="G53" s="18">
        <f t="shared" si="103"/>
        <v>128185.52000000005</v>
      </c>
      <c r="H53" s="18">
        <f t="shared" si="103"/>
        <v>2431830.6520000002</v>
      </c>
      <c r="I53" s="18">
        <f t="shared" si="103"/>
        <v>3747.4280000000367</v>
      </c>
      <c r="J53" s="18">
        <f t="shared" si="103"/>
        <v>2435578.08</v>
      </c>
      <c r="K53" s="18">
        <f t="shared" si="103"/>
        <v>9.999999929277692E-3</v>
      </c>
      <c r="L53" s="18">
        <f t="shared" si="103"/>
        <v>2435578.09</v>
      </c>
      <c r="M53" s="18">
        <f t="shared" si="103"/>
        <v>6.7757355282083154E-11</v>
      </c>
      <c r="N53" s="18">
        <f t="shared" si="103"/>
        <v>2435578.0900000003</v>
      </c>
      <c r="O53" s="18">
        <f t="shared" ref="O53:T53" si="104">O7+O16+O18+O21+O26+O31+O33+O40+O43+O47+O51</f>
        <v>3938.2999999998347</v>
      </c>
      <c r="P53" s="18">
        <f t="shared" si="104"/>
        <v>2439516.39</v>
      </c>
      <c r="Q53" s="18">
        <f t="shared" si="104"/>
        <v>6502.2000000000262</v>
      </c>
      <c r="R53" s="18">
        <f t="shared" si="104"/>
        <v>2446018.59</v>
      </c>
      <c r="S53" s="18">
        <f t="shared" si="104"/>
        <v>45681.450000000026</v>
      </c>
      <c r="T53" s="18">
        <f t="shared" si="104"/>
        <v>2491700.04</v>
      </c>
      <c r="U53" s="18">
        <f t="shared" ref="U53:V53" si="105">U7+U16+U18+U21+U26+U31+U33+U40+U43+U47+U51</f>
        <v>5.6843418860808015E-14</v>
      </c>
      <c r="V53" s="18">
        <f t="shared" si="105"/>
        <v>2491700.04</v>
      </c>
      <c r="W53" s="18">
        <f t="shared" ref="W53:X53" si="106">W7+W16+W18+W21+W26+W31+W33+W40+W43+W47+W51</f>
        <v>6576.9599999999937</v>
      </c>
      <c r="X53" s="18">
        <f t="shared" si="106"/>
        <v>2498277</v>
      </c>
      <c r="Y53" s="18">
        <f t="shared" ref="Y53:Z53" si="107">Y7+Y16+Y18+Y21+Y26+Y31+Y33+Y40+Y43+Y47+Y51</f>
        <v>5578.2800000000061</v>
      </c>
      <c r="Z53" s="18">
        <f t="shared" si="107"/>
        <v>2503855.2799999998</v>
      </c>
      <c r="AA53" s="18">
        <f t="shared" si="103"/>
        <v>-1673.7899999999563</v>
      </c>
      <c r="AB53" s="18">
        <f t="shared" si="103"/>
        <v>2502181.4899999998</v>
      </c>
      <c r="AC53" s="18">
        <f t="shared" ref="AC53" si="108">AC7+AC16+AC18+AC21+AC26+AC31+AC33+AC40+AC43+AC47+AC51</f>
        <v>2502181.4899999998</v>
      </c>
      <c r="AD53" s="18">
        <f>AD7+AD16+AD18+AD21+AD26+AD31+AD33+AD40+AD43+AD47+AD51</f>
        <v>292478.04000000004</v>
      </c>
    </row>
    <row r="55" spans="1:30" x14ac:dyDescent="0.25">
      <c r="AC55" s="19"/>
    </row>
  </sheetData>
  <sheetProtection autoFilter="0"/>
  <autoFilter ref="A6:AD6" xr:uid="{00000000-0009-0000-0000-000000000000}"/>
  <mergeCells count="21">
    <mergeCell ref="C1:AB1"/>
    <mergeCell ref="C2:AB2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D4:AD6"/>
    <mergeCell ref="A4:A6"/>
    <mergeCell ref="B4:B6"/>
    <mergeCell ref="C4:C6"/>
    <mergeCell ref="D4:D6"/>
    <mergeCell ref="AA5:AB5"/>
    <mergeCell ref="E4:AB4"/>
    <mergeCell ref="AC4:AC6"/>
  </mergeCells>
  <pageMargins left="0.39370078740157483" right="0.39370078740157483" top="0.98425196850393704" bottom="0.59055118110236227" header="0" footer="0"/>
  <pageSetup paperSize="9" scale="32" fitToHeight="0" orientation="landscape" r:id="rId1"/>
  <headerFooter alignWithMargins="0">
    <oddHeader>&amp;R&amp;14&amp;P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</dc:creator>
  <cp:lastModifiedBy>Пользователь</cp:lastModifiedBy>
  <cp:lastPrinted>2023-06-19T13:24:41Z</cp:lastPrinted>
  <dcterms:created xsi:type="dcterms:W3CDTF">2021-04-19T12:22:46Z</dcterms:created>
  <dcterms:modified xsi:type="dcterms:W3CDTF">2024-04-26T15:28:44Z</dcterms:modified>
</cp:coreProperties>
</file>